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L 2026\SITE\"/>
    </mc:Choice>
  </mc:AlternateContent>
  <xr:revisionPtr revIDLastSave="0" documentId="8_{26DD6E05-FD0C-400F-B39D-F9FD656946CC}" xr6:coauthVersionLast="36" xr6:coauthVersionMax="36" xr10:uidLastSave="{00000000-0000-0000-0000-000000000000}"/>
  <bookViews>
    <workbookView xWindow="0" yWindow="0" windowWidth="28800" windowHeight="11625" activeTab="3" xr2:uid="{A0BA6FF0-90D7-4278-BAF9-4E447E6A4661}"/>
  </bookViews>
  <sheets>
    <sheet name="AHM" sheetId="1" r:id="rId1"/>
    <sheet name="TESTARE GENETICA" sheetId="2" r:id="rId2"/>
    <sheet name="PET-CT" sheetId="3" r:id="rId3"/>
    <sheet name="HG" sheetId="4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4" l="1"/>
  <c r="I26" i="4"/>
  <c r="H26" i="4"/>
  <c r="F26" i="4"/>
  <c r="D26" i="4"/>
  <c r="K25" i="4"/>
  <c r="L25" i="4" s="1"/>
  <c r="K24" i="4"/>
  <c r="L24" i="4" s="1"/>
  <c r="K23" i="4"/>
  <c r="L23" i="4" s="1"/>
  <c r="K22" i="4"/>
  <c r="L22" i="4" s="1"/>
  <c r="K21" i="4"/>
  <c r="E21" i="4"/>
  <c r="G21" i="4" s="1"/>
  <c r="K20" i="4"/>
  <c r="E20" i="4"/>
  <c r="G20" i="4" s="1"/>
  <c r="L20" i="4" s="1"/>
  <c r="K19" i="4"/>
  <c r="E19" i="4"/>
  <c r="G19" i="4" s="1"/>
  <c r="L19" i="4" s="1"/>
  <c r="K18" i="4"/>
  <c r="E18" i="4"/>
  <c r="G18" i="4" s="1"/>
  <c r="L18" i="4" s="1"/>
  <c r="K17" i="4"/>
  <c r="E17" i="4"/>
  <c r="G17" i="4" s="1"/>
  <c r="L17" i="4" s="1"/>
  <c r="K16" i="4"/>
  <c r="E16" i="4"/>
  <c r="G16" i="4" s="1"/>
  <c r="L16" i="4" s="1"/>
  <c r="K15" i="4"/>
  <c r="E15" i="4"/>
  <c r="G15" i="4" s="1"/>
  <c r="K14" i="4"/>
  <c r="G14" i="4"/>
  <c r="L14" i="4" s="1"/>
  <c r="E14" i="4"/>
  <c r="K13" i="4"/>
  <c r="E13" i="4"/>
  <c r="G13" i="4" s="1"/>
  <c r="L13" i="4" s="1"/>
  <c r="K12" i="4"/>
  <c r="E12" i="4"/>
  <c r="G12" i="4" s="1"/>
  <c r="L12" i="4" s="1"/>
  <c r="K11" i="4"/>
  <c r="E11" i="4"/>
  <c r="G11" i="4" s="1"/>
  <c r="L11" i="4" s="1"/>
  <c r="K10" i="4"/>
  <c r="E10" i="4"/>
  <c r="G10" i="4" s="1"/>
  <c r="L10" i="4" s="1"/>
  <c r="K9" i="4"/>
  <c r="E9" i="4"/>
  <c r="G9" i="4" s="1"/>
  <c r="L9" i="4" s="1"/>
  <c r="K8" i="4"/>
  <c r="G8" i="4"/>
  <c r="L8" i="4" s="1"/>
  <c r="E8" i="4"/>
  <c r="M26" i="4"/>
  <c r="K7" i="4"/>
  <c r="E7" i="4"/>
  <c r="G7" i="4" s="1"/>
  <c r="K26" i="4" l="1"/>
  <c r="L15" i="4"/>
  <c r="L21" i="4"/>
  <c r="L7" i="4"/>
  <c r="L26" i="4" s="1"/>
  <c r="G26" i="4"/>
  <c r="E26" i="4"/>
  <c r="I15" i="3" l="1"/>
  <c r="H15" i="3"/>
  <c r="F15" i="3"/>
  <c r="E15" i="3"/>
  <c r="D15" i="3"/>
  <c r="J14" i="3"/>
  <c r="K14" i="3" s="1"/>
  <c r="G14" i="3"/>
  <c r="K13" i="3"/>
  <c r="L13" i="3" s="1"/>
  <c r="J13" i="3"/>
  <c r="G13" i="3"/>
  <c r="K12" i="3"/>
  <c r="L12" i="3" s="1"/>
  <c r="J12" i="3"/>
  <c r="G12" i="3"/>
  <c r="J11" i="3"/>
  <c r="K11" i="3" s="1"/>
  <c r="G11" i="3"/>
  <c r="J10" i="3"/>
  <c r="K10" i="3" s="1"/>
  <c r="L10" i="3" s="1"/>
  <c r="G10" i="3"/>
  <c r="K9" i="3"/>
  <c r="L9" i="3" s="1"/>
  <c r="J9" i="3"/>
  <c r="G9" i="3"/>
  <c r="M15" i="3"/>
  <c r="J8" i="3"/>
  <c r="G8" i="3"/>
  <c r="G15" i="3" s="1"/>
  <c r="J15" i="3" l="1"/>
  <c r="L14" i="3"/>
  <c r="K8" i="3"/>
  <c r="L11" i="3"/>
  <c r="K15" i="3" l="1"/>
  <c r="L8" i="3"/>
  <c r="L15" i="3" s="1"/>
  <c r="L19" i="2" l="1"/>
  <c r="K19" i="2"/>
  <c r="J19" i="2"/>
  <c r="H19" i="2"/>
  <c r="G19" i="2"/>
  <c r="F19" i="2"/>
  <c r="M18" i="2"/>
  <c r="N18" i="2" s="1"/>
  <c r="I18" i="2"/>
  <c r="M17" i="2"/>
  <c r="I17" i="2"/>
  <c r="M16" i="2"/>
  <c r="N16" i="2" s="1"/>
  <c r="I16" i="2"/>
  <c r="M15" i="2"/>
  <c r="I15" i="2"/>
  <c r="M14" i="2"/>
  <c r="N14" i="2" s="1"/>
  <c r="I14" i="2"/>
  <c r="M13" i="2"/>
  <c r="I13" i="2"/>
  <c r="M12" i="2"/>
  <c r="N12" i="2" s="1"/>
  <c r="I12" i="2"/>
  <c r="M11" i="2"/>
  <c r="I11" i="2"/>
  <c r="M10" i="2"/>
  <c r="N10" i="2" s="1"/>
  <c r="I10" i="2"/>
  <c r="M9" i="2"/>
  <c r="I9" i="2"/>
  <c r="O19" i="2"/>
  <c r="M8" i="2"/>
  <c r="I8" i="2"/>
  <c r="I19" i="2" s="1"/>
  <c r="N17" i="2" l="1"/>
  <c r="N9" i="2"/>
  <c r="N13" i="2"/>
  <c r="N15" i="2"/>
  <c r="N8" i="2"/>
  <c r="N11" i="2"/>
  <c r="M19" i="2"/>
  <c r="N19" i="2" l="1"/>
  <c r="L13" i="1" l="1"/>
  <c r="J13" i="1"/>
  <c r="M13" i="1" s="1"/>
  <c r="H13" i="1"/>
  <c r="G13" i="1"/>
  <c r="F13" i="1"/>
  <c r="I12" i="1"/>
  <c r="N12" i="1" s="1"/>
  <c r="O13" i="1"/>
  <c r="I11" i="1"/>
  <c r="N11" i="1" s="1"/>
  <c r="I10" i="1"/>
  <c r="I13" i="1" s="1"/>
  <c r="N10" i="1" l="1"/>
  <c r="N13" i="1"/>
</calcChain>
</file>

<file path=xl/sharedStrings.xml><?xml version="1.0" encoding="utf-8"?>
<sst xmlns="http://schemas.openxmlformats.org/spreadsheetml/2006/main" count="136" uniqueCount="95">
  <si>
    <t xml:space="preserve">  Subprogramul de diagnostic şi de monitorizare a afecţiunilor hematologice maligne prin imunofenotipare, </t>
  </si>
  <si>
    <t xml:space="preserve">    examen citogenetic şi/sau FISH şi examen de biologie moleculară Sindroame mieloproliferative cronice și Sindroame limfoproliferative cronice</t>
  </si>
  <si>
    <t>VALORI DE CONTRACT DUPA ALOCARE LUNA IULIE 2026</t>
  </si>
  <si>
    <t>NT.CRT.</t>
  </si>
  <si>
    <t xml:space="preserve">NR. CONTR </t>
  </si>
  <si>
    <t>DENUMIRE FURNIZOR</t>
  </si>
  <si>
    <t>TRIM.I 2026</t>
  </si>
  <si>
    <t>TRIM.II 2026</t>
  </si>
  <si>
    <t>SEM. I 2026</t>
  </si>
  <si>
    <t>PNO-0001</t>
  </si>
  <si>
    <t>PERSONAL GENETICS SRL</t>
  </si>
  <si>
    <t>PNO-0003</t>
  </si>
  <si>
    <t>MEDLIFE</t>
  </si>
  <si>
    <t>PNO-0005</t>
  </si>
  <si>
    <t>GRAL MEDICAL SRL</t>
  </si>
  <si>
    <t>TOTAL</t>
  </si>
  <si>
    <t>Subprogramul național de testare genetică</t>
  </si>
  <si>
    <t>ALOCARE LUNA IULIE 2026</t>
  </si>
  <si>
    <t>TIP</t>
  </si>
  <si>
    <t>SEM.I 2026</t>
  </si>
  <si>
    <t>TESTARE GENETICA</t>
  </si>
  <si>
    <t>PNO-0002</t>
  </si>
  <si>
    <t>ONCO TEAM DIAGNOSTIC SA</t>
  </si>
  <si>
    <t>PNO-0004</t>
  </si>
  <si>
    <t xml:space="preserve">CENTRUL MEDICAL UNIREA SRL </t>
  </si>
  <si>
    <t>PNO-0006</t>
  </si>
  <si>
    <t>PATHOTEAM DIAGNOSTIC SRL</t>
  </si>
  <si>
    <t>PNO-0007</t>
  </si>
  <si>
    <t>GENEKOR MEDICAL SRL</t>
  </si>
  <si>
    <t>PNO-0008</t>
  </si>
  <si>
    <t>CLINICA SANTE SRL</t>
  </si>
  <si>
    <t>PNO-0009</t>
  </si>
  <si>
    <t>SANADOR SRL</t>
  </si>
  <si>
    <t>PNO-0010</t>
  </si>
  <si>
    <t>SPITALUL COLTEA</t>
  </si>
  <si>
    <t>PNO-0011</t>
  </si>
  <si>
    <t>INCD "VICTOR BABES"</t>
  </si>
  <si>
    <t>PNO-0012</t>
  </si>
  <si>
    <t>INST ONCOLOGIC.ALEX TRESTIOREANU</t>
  </si>
  <si>
    <t>PROGRAMUL NATIONAL DE PET-CT</t>
  </si>
  <si>
    <t>30.06.2026- VALORI CONTRACTE PET-CT DUPA ALOCARE LUNA IULIE 2026</t>
  </si>
  <si>
    <t>PP1</t>
  </si>
  <si>
    <t>PET</t>
  </si>
  <si>
    <t>AFFIDEA ROMÂNIA SRL</t>
  </si>
  <si>
    <t>PP2</t>
  </si>
  <si>
    <t xml:space="preserve"> MNT HEALTHCARE EUROPE SRL</t>
  </si>
  <si>
    <t>HG0007</t>
  </si>
  <si>
    <t>PP3</t>
  </si>
  <si>
    <t>SPITALUL COLENTINA</t>
  </si>
  <si>
    <t>PP4</t>
  </si>
  <si>
    <t>GLOBAL MEDICAL ULTRA</t>
  </si>
  <si>
    <t>PP5</t>
  </si>
  <si>
    <t>CDT PROVITA</t>
  </si>
  <si>
    <t>PP6</t>
  </si>
  <si>
    <t xml:space="preserve">INSTITUTUL ONCOLOGIC “PROF DR. ALEXANDRU TREISTOREANU </t>
  </si>
  <si>
    <t>HEMOGLOBINA GLICOZILATA</t>
  </si>
  <si>
    <t xml:space="preserve"> VALORI DE CONTRACT HG DUPA ALOCARE LUNA IULIE 2026</t>
  </si>
  <si>
    <t>Nr.crt.</t>
  </si>
  <si>
    <t>CONTR. HG.</t>
  </si>
  <si>
    <t>DEN.FURNIZOR</t>
  </si>
  <si>
    <t>SANADOR S.R.L</t>
  </si>
  <si>
    <t>HG0017</t>
  </si>
  <si>
    <t>HG0023</t>
  </si>
  <si>
    <t>TINOS CLINIC</t>
  </si>
  <si>
    <t>HG 0025</t>
  </si>
  <si>
    <t>ALFA MEDICAL SERVICES SRL</t>
  </si>
  <si>
    <t>HG0026</t>
  </si>
  <si>
    <t>VALCRI MEDICAL SRL</t>
  </si>
  <si>
    <t>HG0027</t>
  </si>
  <si>
    <t>CRIS MEDICAL SRL</t>
  </si>
  <si>
    <t>HG0028</t>
  </si>
  <si>
    <t>CMI DR. STOICA MARIANA</t>
  </si>
  <si>
    <t>HG0031</t>
  </si>
  <si>
    <t>ANIMA SPECIALITY MEDICAL SERVICES SRL</t>
  </si>
  <si>
    <t>HG0032</t>
  </si>
  <si>
    <t>LABORATOARELE BIOCLINICA SRL</t>
  </si>
  <si>
    <t>HG0034</t>
  </si>
  <si>
    <t>CENTRUL MEDICAL UNIREA SRL</t>
  </si>
  <si>
    <t>HG0035</t>
  </si>
  <si>
    <t>CENTRUL MEDICAL POLIMED SRL</t>
  </si>
  <si>
    <t>HG0039</t>
  </si>
  <si>
    <t>EGO TEST LAB SRL</t>
  </si>
  <si>
    <t>HG0045</t>
  </si>
  <si>
    <t>CENTRUL MEDICAL AIDE-SANTE SRL</t>
  </si>
  <si>
    <t>HG0047</t>
  </si>
  <si>
    <t>SPITALUL CLINIC " N. MALAXA"</t>
  </si>
  <si>
    <t>HG0002/2023</t>
  </si>
  <si>
    <t>MEDILAB MEDICAL CENTER SRL</t>
  </si>
  <si>
    <t>HG0048</t>
  </si>
  <si>
    <t>HG0049</t>
  </si>
  <si>
    <t>SF ALEXANDRU</t>
  </si>
  <si>
    <t>HG0050</t>
  </si>
  <si>
    <t>DELTA HEALTH CARE</t>
  </si>
  <si>
    <t>HG0051</t>
  </si>
  <si>
    <t>IMUNOMEDICA PROVITA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</si>
</sst>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l_e_i_-;\-* #,##0.00\ _l_e_i_-;_-* &quot;-&quot;??\ _l_e_i_-;_-@_-"/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4" fontId="2" fillId="0" borderId="0" xfId="0" applyNumberFormat="1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14" fontId="4" fillId="0" borderId="0" xfId="0" applyNumberFormat="1" applyFont="1" applyFill="1" applyAlignment="1"/>
    <xf numFmtId="0" fontId="0" fillId="0" borderId="0" xfId="0" applyFill="1"/>
    <xf numFmtId="14" fontId="4" fillId="0" borderId="0" xfId="0" applyNumberFormat="1" applyFont="1" applyFill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5" fillId="0" borderId="2" xfId="0" applyFont="1" applyBorder="1"/>
    <xf numFmtId="0" fontId="0" fillId="0" borderId="1" xfId="0" applyBorder="1"/>
    <xf numFmtId="0" fontId="5" fillId="0" borderId="0" xfId="0" applyFont="1"/>
    <xf numFmtId="4" fontId="0" fillId="0" borderId="1" xfId="0" applyNumberFormat="1" applyBorder="1"/>
    <xf numFmtId="43" fontId="0" fillId="0" borderId="1" xfId="1" applyFont="1" applyBorder="1"/>
    <xf numFmtId="43" fontId="0" fillId="0" borderId="1" xfId="1" applyNumberFormat="1" applyFont="1" applyBorder="1"/>
    <xf numFmtId="2" fontId="0" fillId="0" borderId="0" xfId="0" applyNumberFormat="1"/>
    <xf numFmtId="0" fontId="0" fillId="0" borderId="2" xfId="0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" fontId="5" fillId="0" borderId="1" xfId="0" applyNumberFormat="1" applyFont="1" applyBorder="1"/>
    <xf numFmtId="43" fontId="5" fillId="0" borderId="1" xfId="1" applyFont="1" applyBorder="1"/>
    <xf numFmtId="43" fontId="0" fillId="0" borderId="0" xfId="0" applyNumberFormat="1"/>
    <xf numFmtId="4" fontId="0" fillId="0" borderId="0" xfId="0" applyNumberFormat="1"/>
    <xf numFmtId="0" fontId="5" fillId="0" borderId="1" xfId="0" applyFont="1" applyFill="1" applyBorder="1"/>
    <xf numFmtId="0" fontId="5" fillId="0" borderId="2" xfId="0" applyFont="1" applyFill="1" applyBorder="1"/>
    <xf numFmtId="17" fontId="5" fillId="0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6" fillId="0" borderId="1" xfId="0" applyFont="1" applyBorder="1"/>
    <xf numFmtId="43" fontId="0" fillId="0" borderId="1" xfId="0" applyNumberFormat="1" applyBorder="1"/>
    <xf numFmtId="0" fontId="0" fillId="0" borderId="1" xfId="0" applyFont="1" applyBorder="1"/>
    <xf numFmtId="0" fontId="0" fillId="0" borderId="4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1" xfId="0" applyNumberFormat="1" applyFont="1" applyBorder="1"/>
    <xf numFmtId="43" fontId="0" fillId="0" borderId="0" xfId="0" applyNumberFormat="1" applyBorder="1"/>
    <xf numFmtId="0" fontId="0" fillId="0" borderId="0" xfId="0" applyFill="1" applyBorder="1"/>
    <xf numFmtId="0" fontId="5" fillId="0" borderId="1" xfId="0" applyFont="1" applyFill="1" applyBorder="1" applyAlignment="1">
      <alignment horizontal="center"/>
    </xf>
    <xf numFmtId="17" fontId="5" fillId="0" borderId="1" xfId="0" applyNumberFormat="1" applyFont="1" applyFill="1" applyBorder="1" applyAlignment="1">
      <alignment horizont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horizontal="center" vertical="center" wrapText="1"/>
    </xf>
    <xf numFmtId="0" fontId="9" fillId="2" borderId="0" xfId="3" applyFont="1" applyFill="1"/>
    <xf numFmtId="14" fontId="8" fillId="0" borderId="0" xfId="4" applyNumberFormat="1" applyFont="1" applyAlignment="1">
      <alignment horizontal="center" wrapText="1"/>
    </xf>
    <xf numFmtId="14" fontId="8" fillId="0" borderId="0" xfId="4" applyNumberFormat="1" applyFont="1" applyAlignment="1">
      <alignment horizontal="center" wrapText="1"/>
    </xf>
    <xf numFmtId="14" fontId="8" fillId="0" borderId="5" xfId="4" applyNumberFormat="1" applyFont="1" applyBorder="1" applyAlignment="1">
      <alignment horizontal="center" wrapText="1"/>
    </xf>
    <xf numFmtId="14" fontId="8" fillId="0" borderId="0" xfId="4" applyNumberFormat="1" applyFont="1" applyBorder="1" applyAlignment="1">
      <alignment horizontal="center" wrapText="1"/>
    </xf>
    <xf numFmtId="14" fontId="8" fillId="0" borderId="5" xfId="4" applyNumberFormat="1" applyFont="1" applyBorder="1" applyAlignment="1">
      <alignment horizontal="center" wrapText="1"/>
    </xf>
    <xf numFmtId="0" fontId="9" fillId="2" borderId="1" xfId="3" applyFont="1" applyFill="1" applyBorder="1" applyAlignment="1">
      <alignment horizontal="center"/>
    </xf>
    <xf numFmtId="0" fontId="9" fillId="2" borderId="1" xfId="5" applyFont="1" applyFill="1" applyBorder="1" applyAlignment="1">
      <alignment horizontal="center" wrapText="1"/>
    </xf>
    <xf numFmtId="164" fontId="9" fillId="2" borderId="1" xfId="2" applyFont="1" applyFill="1" applyBorder="1"/>
    <xf numFmtId="0" fontId="9" fillId="0" borderId="1" xfId="5" applyFont="1" applyFill="1" applyBorder="1" applyAlignment="1">
      <alignment horizontal="center" wrapText="1"/>
    </xf>
    <xf numFmtId="164" fontId="9" fillId="2" borderId="0" xfId="2" applyFont="1" applyFill="1"/>
    <xf numFmtId="43" fontId="9" fillId="2" borderId="0" xfId="3" applyNumberFormat="1" applyFont="1" applyFill="1"/>
    <xf numFmtId="0" fontId="10" fillId="0" borderId="0" xfId="0" applyFont="1" applyAlignment="1">
      <alignment wrapText="1"/>
    </xf>
    <xf numFmtId="0" fontId="8" fillId="2" borderId="1" xfId="3" applyFont="1" applyFill="1" applyBorder="1" applyAlignment="1">
      <alignment horizontal="center"/>
    </xf>
    <xf numFmtId="0" fontId="8" fillId="2" borderId="1" xfId="5" applyFont="1" applyFill="1" applyBorder="1" applyAlignment="1">
      <alignment horizontal="center" wrapText="1"/>
    </xf>
    <xf numFmtId="164" fontId="8" fillId="2" borderId="1" xfId="2" applyFont="1" applyFill="1" applyBorder="1"/>
    <xf numFmtId="0" fontId="8" fillId="0" borderId="1" xfId="3" applyFont="1" applyFill="1" applyBorder="1" applyAlignment="1">
      <alignment horizontal="center" vertical="center" wrapText="1"/>
    </xf>
    <xf numFmtId="17" fontId="8" fillId="0" borderId="1" xfId="3" applyNumberFormat="1" applyFont="1" applyFill="1" applyBorder="1" applyAlignment="1">
      <alignment horizontal="center" vertical="center" wrapText="1"/>
    </xf>
    <xf numFmtId="0" fontId="9" fillId="0" borderId="0" xfId="3" applyFont="1" applyFill="1" applyAlignment="1">
      <alignment vertical="center"/>
    </xf>
    <xf numFmtId="0" fontId="10" fillId="2" borderId="0" xfId="0" applyFont="1" applyFill="1"/>
    <xf numFmtId="0" fontId="8" fillId="2" borderId="0" xfId="0" applyFont="1" applyFill="1" applyAlignment="1">
      <alignment horizontal="center"/>
    </xf>
    <xf numFmtId="14" fontId="8" fillId="2" borderId="0" xfId="0" applyNumberFormat="1" applyFont="1" applyFill="1" applyAlignment="1">
      <alignment horizontal="center"/>
    </xf>
    <xf numFmtId="14" fontId="11" fillId="0" borderId="0" xfId="0" applyNumberFormat="1" applyFont="1" applyFill="1" applyAlignment="1">
      <alignment horizontal="center"/>
    </xf>
    <xf numFmtId="14" fontId="11" fillId="2" borderId="0" xfId="0" applyNumberFormat="1" applyFont="1" applyFill="1" applyAlignment="1">
      <alignment horizontal="center"/>
    </xf>
    <xf numFmtId="164" fontId="8" fillId="0" borderId="1" xfId="2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2" borderId="1" xfId="2" applyNumberFormat="1" applyFont="1" applyFill="1" applyBorder="1" applyAlignment="1">
      <alignment horizontal="center"/>
    </xf>
    <xf numFmtId="164" fontId="9" fillId="2" borderId="1" xfId="2" applyFont="1" applyFill="1" applyBorder="1" applyAlignment="1">
      <alignment horizontal="center" wrapText="1"/>
    </xf>
    <xf numFmtId="164" fontId="9" fillId="2" borderId="1" xfId="2" applyFont="1" applyFill="1" applyBorder="1" applyAlignment="1">
      <alignment horizontal="left" wrapText="1"/>
    </xf>
    <xf numFmtId="164" fontId="10" fillId="2" borderId="1" xfId="2" applyFont="1" applyFill="1" applyBorder="1"/>
    <xf numFmtId="164" fontId="9" fillId="2" borderId="1" xfId="2" applyFont="1" applyFill="1" applyBorder="1" applyAlignment="1">
      <alignment horizontal="center"/>
    </xf>
    <xf numFmtId="164" fontId="9" fillId="2" borderId="1" xfId="2" applyFont="1" applyFill="1" applyBorder="1" applyAlignment="1">
      <alignment horizontal="left"/>
    </xf>
    <xf numFmtId="0" fontId="9" fillId="2" borderId="0" xfId="0" applyFont="1" applyFill="1"/>
    <xf numFmtId="164" fontId="9" fillId="0" borderId="1" xfId="2" applyFont="1" applyFill="1" applyBorder="1" applyAlignment="1">
      <alignment horizontal="center" wrapText="1"/>
    </xf>
    <xf numFmtId="164" fontId="10" fillId="0" borderId="1" xfId="2" applyFont="1" applyFill="1" applyBorder="1"/>
    <xf numFmtId="164" fontId="11" fillId="2" borderId="1" xfId="2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17" fontId="8" fillId="0" borderId="1" xfId="0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16" xfId="2" xr:uid="{73C6C18C-F317-457A-AAF3-10D036E3E1EC}"/>
    <cellStyle name="Normal" xfId="0" builtinId="0"/>
    <cellStyle name="Normal 2 2 3" xfId="3" xr:uid="{63D59650-C1BD-4713-B657-252765E3F86A}"/>
    <cellStyle name="Normal 5" xfId="4" xr:uid="{A59DB799-00BD-4222-96FA-FDBADB5A9BA5}"/>
    <cellStyle name="Normal_PLAFON RAPORTAT TRIM.II,III 2004 10" xfId="5" xr:uid="{B186EA01-D0CE-4468-9884-808932A83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lentina.eftimie/Desktop/PARACLINIC%202026/AN%202026/IUL%202026/PNS/PET-CT/29.06.2026-%20%20VALORI%20CONTRACTE%20PET-CT%20%20DUPA%20SUPLIMENTARE%20LUNA%20IUNIE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alentina.eftimie/Desktop/PARACLINIC%202026/AN%202026/APR%202026/ALOCARE/PNS_APR_2026/01.04.2026-%20VALORI%20CONTRACTE%20HG%20DUPA%20ALOCARE%20LUNA%20APRILI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LIMENTARE IUNIE 2026"/>
      <sheetName val="TOTAL PET-CT "/>
    </sheetNames>
    <sheetDataSet>
      <sheetData sheetId="0" refreshError="1">
        <row r="8">
          <cell r="F8">
            <v>1364000</v>
          </cell>
        </row>
        <row r="9">
          <cell r="F9">
            <v>1376000</v>
          </cell>
        </row>
        <row r="10">
          <cell r="F10">
            <v>1476000</v>
          </cell>
        </row>
        <row r="11">
          <cell r="F11">
            <v>64000</v>
          </cell>
        </row>
        <row r="12">
          <cell r="F12">
            <v>560000</v>
          </cell>
        </row>
        <row r="13">
          <cell r="F13">
            <v>332000</v>
          </cell>
        </row>
        <row r="14">
          <cell r="F14">
            <v>156000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G LA 31.03"/>
      <sheetName val="cm"/>
      <sheetName val="ALOCARE HG APR 2026"/>
      <sheetName val="TOTAL HG"/>
    </sheetNames>
    <sheetDataSet>
      <sheetData sheetId="0">
        <row r="7">
          <cell r="E7">
            <v>3914</v>
          </cell>
        </row>
        <row r="8">
          <cell r="E8">
            <v>15618</v>
          </cell>
        </row>
        <row r="9">
          <cell r="E9">
            <v>1368</v>
          </cell>
        </row>
        <row r="10">
          <cell r="E10">
            <v>2508</v>
          </cell>
        </row>
        <row r="11">
          <cell r="E11">
            <v>1406</v>
          </cell>
        </row>
        <row r="12">
          <cell r="E12">
            <v>1976</v>
          </cell>
        </row>
        <row r="13">
          <cell r="E13">
            <v>380</v>
          </cell>
        </row>
        <row r="14">
          <cell r="E14">
            <v>2850</v>
          </cell>
        </row>
        <row r="15">
          <cell r="E15">
            <v>1520</v>
          </cell>
        </row>
        <row r="16">
          <cell r="E16">
            <v>5130</v>
          </cell>
        </row>
        <row r="17">
          <cell r="E17">
            <v>950</v>
          </cell>
        </row>
        <row r="18">
          <cell r="E18">
            <v>4712</v>
          </cell>
        </row>
        <row r="19">
          <cell r="E19">
            <v>228</v>
          </cell>
        </row>
        <row r="20">
          <cell r="E20">
            <v>3078</v>
          </cell>
        </row>
        <row r="21">
          <cell r="E21">
            <v>988</v>
          </cell>
        </row>
      </sheetData>
      <sheetData sheetId="1"/>
      <sheetData sheetId="2">
        <row r="7">
          <cell r="H7">
            <v>3648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CFFD-3CC3-4942-B751-F2DA9BA1FDE1}">
  <dimension ref="A1:R15"/>
  <sheetViews>
    <sheetView workbookViewId="0">
      <selection activeCell="H26" sqref="H26"/>
    </sheetView>
  </sheetViews>
  <sheetFormatPr defaultRowHeight="15" x14ac:dyDescent="0.25"/>
  <cols>
    <col min="4" max="4" width="15.85546875" customWidth="1"/>
    <col min="5" max="5" width="25.7109375" customWidth="1"/>
    <col min="6" max="15" width="19.140625" customWidth="1"/>
    <col min="17" max="18" width="16" bestFit="1" customWidth="1"/>
  </cols>
  <sheetData>
    <row r="1" spans="1:18" ht="18.75" x14ac:dyDescent="0.3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8" s="4" customFormat="1" ht="15.75" x14ac:dyDescent="0.25">
      <c r="A2" s="4" t="s">
        <v>0</v>
      </c>
    </row>
    <row r="3" spans="1:18" ht="15.7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8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8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8" s="9" customFormat="1" ht="15.75" x14ac:dyDescent="0.25">
      <c r="A6" s="6"/>
      <c r="B6" s="6"/>
      <c r="C6" s="7"/>
      <c r="D6" s="8" t="s">
        <v>2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8" s="9" customFormat="1" ht="15.75" x14ac:dyDescent="0.25">
      <c r="A7" s="6"/>
      <c r="B7" s="6"/>
      <c r="C7" s="6"/>
      <c r="D7" s="10"/>
      <c r="E7" s="10">
        <v>46203</v>
      </c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8" ht="15.75" x14ac:dyDescent="0.25">
      <c r="A8" s="5"/>
      <c r="B8" s="5"/>
      <c r="C8" s="5"/>
      <c r="D8" s="5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8" s="9" customFormat="1" ht="15.75" x14ac:dyDescent="0.25">
      <c r="A9" s="6"/>
      <c r="B9" s="6"/>
      <c r="C9" s="26" t="s">
        <v>3</v>
      </c>
      <c r="D9" s="26" t="s">
        <v>4</v>
      </c>
      <c r="E9" s="27" t="s">
        <v>5</v>
      </c>
      <c r="F9" s="28">
        <v>45658</v>
      </c>
      <c r="G9" s="28">
        <v>46054</v>
      </c>
      <c r="H9" s="28">
        <v>46082</v>
      </c>
      <c r="I9" s="28" t="s">
        <v>6</v>
      </c>
      <c r="J9" s="28">
        <v>46113</v>
      </c>
      <c r="K9" s="28">
        <v>46143</v>
      </c>
      <c r="L9" s="28">
        <v>46174</v>
      </c>
      <c r="M9" s="28" t="s">
        <v>7</v>
      </c>
      <c r="N9" s="28" t="s">
        <v>8</v>
      </c>
      <c r="O9" s="28">
        <v>46204</v>
      </c>
    </row>
    <row r="10" spans="1:18" ht="15.75" x14ac:dyDescent="0.25">
      <c r="A10" s="5"/>
      <c r="B10" s="5"/>
      <c r="C10" s="13">
        <v>1</v>
      </c>
      <c r="D10" s="13" t="s">
        <v>9</v>
      </c>
      <c r="E10" s="14" t="s">
        <v>10</v>
      </c>
      <c r="F10" s="15">
        <v>867700</v>
      </c>
      <c r="G10" s="16">
        <v>997000</v>
      </c>
      <c r="H10" s="15">
        <v>1366900</v>
      </c>
      <c r="I10" s="15">
        <f>F10+G10+H10</f>
        <v>3231600</v>
      </c>
      <c r="J10" s="15">
        <v>1050300</v>
      </c>
      <c r="K10" s="16">
        <v>1225500</v>
      </c>
      <c r="L10" s="16">
        <v>821993.28107502789</v>
      </c>
      <c r="M10" s="16">
        <v>3097793.2810750278</v>
      </c>
      <c r="N10" s="17">
        <f>M10+I10</f>
        <v>6329393.2810750278</v>
      </c>
      <c r="O10" s="17">
        <v>1022299.4971894373</v>
      </c>
      <c r="Q10" s="18"/>
    </row>
    <row r="11" spans="1:18" ht="15.75" x14ac:dyDescent="0.25">
      <c r="A11" s="5"/>
      <c r="B11" s="5"/>
      <c r="C11" s="19">
        <v>2</v>
      </c>
      <c r="D11" s="13" t="s">
        <v>11</v>
      </c>
      <c r="E11" s="12" t="s">
        <v>12</v>
      </c>
      <c r="F11" s="15">
        <v>416900</v>
      </c>
      <c r="G11" s="16">
        <v>495400</v>
      </c>
      <c r="H11" s="15">
        <v>551900</v>
      </c>
      <c r="I11" s="15">
        <f t="shared" ref="I11:I12" si="0">F11+G11+H11</f>
        <v>1464200</v>
      </c>
      <c r="J11" s="15">
        <v>380700</v>
      </c>
      <c r="K11" s="16">
        <v>559399.99749163887</v>
      </c>
      <c r="L11" s="16">
        <v>354164.13373860187</v>
      </c>
      <c r="M11" s="16">
        <v>1294264.1312302407</v>
      </c>
      <c r="N11" s="17">
        <f t="shared" ref="N11" si="1">M11+I11</f>
        <v>2758464.1312302407</v>
      </c>
      <c r="O11" s="17">
        <v>446293.11081967317</v>
      </c>
      <c r="Q11" s="18"/>
    </row>
    <row r="12" spans="1:18" ht="15.75" x14ac:dyDescent="0.25">
      <c r="A12" s="5"/>
      <c r="B12" s="5"/>
      <c r="C12" s="19">
        <v>3</v>
      </c>
      <c r="D12" s="13" t="s">
        <v>13</v>
      </c>
      <c r="E12" s="12" t="s">
        <v>14</v>
      </c>
      <c r="F12" s="15">
        <v>21200</v>
      </c>
      <c r="G12" s="16">
        <v>38600</v>
      </c>
      <c r="H12" s="15">
        <v>28400</v>
      </c>
      <c r="I12" s="15">
        <f t="shared" si="0"/>
        <v>88200</v>
      </c>
      <c r="J12" s="15">
        <v>36000</v>
      </c>
      <c r="K12" s="16">
        <v>44999.995819397991</v>
      </c>
      <c r="L12" s="16">
        <v>23842.585186370179</v>
      </c>
      <c r="M12" s="16">
        <v>104842.59</v>
      </c>
      <c r="N12" s="16">
        <f>M12+I12</f>
        <v>193042.59</v>
      </c>
      <c r="O12" s="17">
        <v>31407.391990889613</v>
      </c>
      <c r="Q12" s="18"/>
    </row>
    <row r="13" spans="1:18" ht="15.75" x14ac:dyDescent="0.25">
      <c r="A13" s="5"/>
      <c r="B13" s="5"/>
      <c r="C13" s="20" t="s">
        <v>15</v>
      </c>
      <c r="D13" s="21"/>
      <c r="E13" s="21"/>
      <c r="F13" s="22">
        <f t="shared" ref="F13:J13" si="2">SUM(F10:F12)</f>
        <v>1305800</v>
      </c>
      <c r="G13" s="22">
        <f t="shared" si="2"/>
        <v>1531000</v>
      </c>
      <c r="H13" s="22">
        <f t="shared" si="2"/>
        <v>1947200</v>
      </c>
      <c r="I13" s="22">
        <f t="shared" si="2"/>
        <v>4784000</v>
      </c>
      <c r="J13" s="22">
        <f t="shared" si="2"/>
        <v>1467000</v>
      </c>
      <c r="K13" s="23">
        <v>1829900</v>
      </c>
      <c r="L13" s="23">
        <f>SUM(L10:L12)</f>
        <v>1200000</v>
      </c>
      <c r="M13" s="23">
        <f>J13+K13+L13</f>
        <v>4496900</v>
      </c>
      <c r="N13" s="23">
        <f>M13+I13</f>
        <v>9280900</v>
      </c>
      <c r="O13" s="23">
        <f>SUM(O10:O12)</f>
        <v>1500000</v>
      </c>
      <c r="Q13" s="24"/>
      <c r="R13" s="25"/>
    </row>
    <row r="14" spans="1:18" x14ac:dyDescent="0.25">
      <c r="F14" s="24"/>
      <c r="G14" s="24"/>
      <c r="H14" s="24"/>
      <c r="I14" s="24"/>
      <c r="J14" s="24"/>
      <c r="K14" s="24"/>
      <c r="L14" s="24"/>
    </row>
    <row r="15" spans="1:18" x14ac:dyDescent="0.25">
      <c r="F15" s="24"/>
    </row>
  </sheetData>
  <mergeCells count="1">
    <mergeCell ref="C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1398-EE5A-41B3-BC5F-53A1E0C48FF1}">
  <dimension ref="B1:Q23"/>
  <sheetViews>
    <sheetView workbookViewId="0">
      <selection activeCell="E3" sqref="E3"/>
    </sheetView>
  </sheetViews>
  <sheetFormatPr defaultRowHeight="15" x14ac:dyDescent="0.25"/>
  <cols>
    <col min="3" max="3" width="17.28515625" customWidth="1"/>
    <col min="4" max="4" width="20.140625" customWidth="1"/>
    <col min="5" max="5" width="35.42578125" customWidth="1"/>
    <col min="6" max="6" width="19.7109375" customWidth="1"/>
    <col min="7" max="7" width="16.42578125" customWidth="1"/>
    <col min="8" max="8" width="18" customWidth="1"/>
    <col min="9" max="15" width="18.7109375" customWidth="1"/>
    <col min="17" max="17" width="16.7109375" bestFit="1" customWidth="1"/>
  </cols>
  <sheetData>
    <row r="1" spans="2:17" ht="18.75" x14ac:dyDescent="0.3">
      <c r="D1" s="29"/>
      <c r="E1" s="30"/>
    </row>
    <row r="2" spans="2:17" ht="15.75" x14ac:dyDescent="0.25">
      <c r="C2" s="31" t="s">
        <v>16</v>
      </c>
      <c r="D2" s="31"/>
      <c r="E2" s="31"/>
    </row>
    <row r="3" spans="2:17" ht="15.75" x14ac:dyDescent="0.25">
      <c r="D3" s="32"/>
      <c r="E3" s="32"/>
    </row>
    <row r="4" spans="2:17" s="9" customFormat="1" ht="15.75" x14ac:dyDescent="0.25">
      <c r="C4" s="33" t="s">
        <v>17</v>
      </c>
      <c r="D4" s="33"/>
      <c r="E4" s="33"/>
    </row>
    <row r="5" spans="2:17" s="9" customFormat="1" ht="15.75" x14ac:dyDescent="0.25">
      <c r="C5" s="34">
        <v>46203</v>
      </c>
      <c r="D5" s="34"/>
      <c r="E5" s="34"/>
    </row>
    <row r="6" spans="2:17" ht="15.75" x14ac:dyDescent="0.25">
      <c r="D6" s="32"/>
      <c r="E6" s="32"/>
    </row>
    <row r="7" spans="2:17" s="9" customFormat="1" x14ac:dyDescent="0.25">
      <c r="B7" s="26" t="s">
        <v>3</v>
      </c>
      <c r="C7" s="26" t="s">
        <v>4</v>
      </c>
      <c r="D7" s="45" t="s">
        <v>18</v>
      </c>
      <c r="E7" s="26" t="s">
        <v>5</v>
      </c>
      <c r="F7" s="46">
        <v>46023</v>
      </c>
      <c r="G7" s="46">
        <v>46054</v>
      </c>
      <c r="H7" s="46">
        <v>46082</v>
      </c>
      <c r="I7" s="46" t="s">
        <v>6</v>
      </c>
      <c r="J7" s="46">
        <v>46113</v>
      </c>
      <c r="K7" s="46">
        <v>46143</v>
      </c>
      <c r="L7" s="46">
        <v>46174</v>
      </c>
      <c r="M7" s="46" t="s">
        <v>7</v>
      </c>
      <c r="N7" s="46" t="s">
        <v>19</v>
      </c>
      <c r="O7" s="46">
        <v>46204</v>
      </c>
    </row>
    <row r="8" spans="2:17" x14ac:dyDescent="0.25">
      <c r="B8" s="13">
        <v>1</v>
      </c>
      <c r="C8" s="13" t="s">
        <v>9</v>
      </c>
      <c r="D8" s="13" t="s">
        <v>20</v>
      </c>
      <c r="E8" s="35" t="s">
        <v>10</v>
      </c>
      <c r="F8" s="16">
        <v>653106</v>
      </c>
      <c r="G8" s="16">
        <v>712892</v>
      </c>
      <c r="H8" s="16">
        <v>693142</v>
      </c>
      <c r="I8" s="36">
        <f>F8+G8+H8</f>
        <v>2059140</v>
      </c>
      <c r="J8" s="36">
        <v>683366.00000000012</v>
      </c>
      <c r="K8" s="36">
        <v>673486</v>
      </c>
      <c r="L8" s="36">
        <v>752155.84283343307</v>
      </c>
      <c r="M8" s="36">
        <f>J8+K8+L8</f>
        <v>2109007.8428334333</v>
      </c>
      <c r="N8" s="36">
        <f>M8+I8</f>
        <v>4168147.8428334333</v>
      </c>
      <c r="O8" s="36">
        <v>65535.477363368838</v>
      </c>
      <c r="Q8" s="18"/>
    </row>
    <row r="9" spans="2:17" x14ac:dyDescent="0.25">
      <c r="B9" s="13">
        <v>2</v>
      </c>
      <c r="C9" s="13" t="s">
        <v>21</v>
      </c>
      <c r="D9" s="13" t="s">
        <v>20</v>
      </c>
      <c r="E9" s="35" t="s">
        <v>22</v>
      </c>
      <c r="F9" s="16">
        <v>1364730</v>
      </c>
      <c r="G9" s="16">
        <v>1453370</v>
      </c>
      <c r="H9" s="16">
        <v>1608340</v>
      </c>
      <c r="I9" s="36">
        <f t="shared" ref="I9:I18" si="0">F9+G9+H9</f>
        <v>4426440</v>
      </c>
      <c r="J9" s="36">
        <v>1535002</v>
      </c>
      <c r="K9" s="36">
        <v>1411001.74</v>
      </c>
      <c r="L9" s="36">
        <v>1403242.0419027952</v>
      </c>
      <c r="M9" s="36">
        <f t="shared" ref="M9:M18" si="1">J9+K9+L9</f>
        <v>4349245.7819027957</v>
      </c>
      <c r="N9" s="36">
        <f t="shared" ref="N9:N18" si="2">M9+I9</f>
        <v>8775685.7819027957</v>
      </c>
      <c r="O9" s="36">
        <v>141439.6227612595</v>
      </c>
      <c r="Q9" s="18"/>
    </row>
    <row r="10" spans="2:17" x14ac:dyDescent="0.25">
      <c r="B10" s="13">
        <v>3</v>
      </c>
      <c r="C10" s="13" t="s">
        <v>23</v>
      </c>
      <c r="D10" s="13" t="s">
        <v>20</v>
      </c>
      <c r="E10" s="35" t="s">
        <v>24</v>
      </c>
      <c r="F10" s="16">
        <v>131890</v>
      </c>
      <c r="G10" s="16">
        <v>147024</v>
      </c>
      <c r="H10" s="16">
        <v>113746</v>
      </c>
      <c r="I10" s="36">
        <f t="shared" si="0"/>
        <v>392660</v>
      </c>
      <c r="J10" s="36">
        <v>132784</v>
      </c>
      <c r="K10" s="36">
        <v>125166.94</v>
      </c>
      <c r="L10" s="36">
        <v>123682.34253819332</v>
      </c>
      <c r="M10" s="36">
        <f t="shared" si="1"/>
        <v>381633.28253819334</v>
      </c>
      <c r="N10" s="36">
        <f t="shared" si="2"/>
        <v>774293.28253819328</v>
      </c>
      <c r="O10" s="36">
        <v>12481.90819262168</v>
      </c>
      <c r="Q10" s="18"/>
    </row>
    <row r="11" spans="2:17" x14ac:dyDescent="0.25">
      <c r="B11" s="13">
        <v>4</v>
      </c>
      <c r="C11" s="13" t="s">
        <v>13</v>
      </c>
      <c r="D11" s="13" t="s">
        <v>20</v>
      </c>
      <c r="E11" s="35" t="s">
        <v>14</v>
      </c>
      <c r="F11" s="16">
        <v>601140</v>
      </c>
      <c r="G11" s="16">
        <v>751438</v>
      </c>
      <c r="H11" s="16">
        <v>957730</v>
      </c>
      <c r="I11" s="36">
        <f t="shared" si="0"/>
        <v>2310308</v>
      </c>
      <c r="J11" s="36">
        <v>789824</v>
      </c>
      <c r="K11" s="36">
        <v>736449.29</v>
      </c>
      <c r="L11" s="36">
        <v>729728.73976601567</v>
      </c>
      <c r="M11" s="36">
        <f t="shared" si="1"/>
        <v>2256002.0297660157</v>
      </c>
      <c r="N11" s="36">
        <f t="shared" si="2"/>
        <v>4566310.0297660157</v>
      </c>
      <c r="O11" s="36">
        <v>73604.442365063922</v>
      </c>
      <c r="Q11" s="18"/>
    </row>
    <row r="12" spans="2:17" x14ac:dyDescent="0.25">
      <c r="B12" s="19">
        <v>5</v>
      </c>
      <c r="C12" s="13" t="s">
        <v>25</v>
      </c>
      <c r="D12" s="13" t="s">
        <v>20</v>
      </c>
      <c r="E12" s="35" t="s">
        <v>26</v>
      </c>
      <c r="F12" s="16">
        <v>520946</v>
      </c>
      <c r="G12" s="16">
        <v>730324</v>
      </c>
      <c r="H12" s="16">
        <v>861754</v>
      </c>
      <c r="I12" s="36">
        <f t="shared" si="0"/>
        <v>2113024</v>
      </c>
      <c r="J12" s="36">
        <v>832726</v>
      </c>
      <c r="K12" s="36">
        <v>673561.72</v>
      </c>
      <c r="L12" s="36">
        <v>693389.32508865453</v>
      </c>
      <c r="M12" s="36">
        <f t="shared" si="1"/>
        <v>2199677.0450886544</v>
      </c>
      <c r="N12" s="36">
        <f t="shared" si="2"/>
        <v>4312701.0450886544</v>
      </c>
      <c r="O12" s="36">
        <v>69436.146600178065</v>
      </c>
      <c r="Q12" s="18"/>
    </row>
    <row r="13" spans="2:17" x14ac:dyDescent="0.25">
      <c r="B13" s="19">
        <v>6</v>
      </c>
      <c r="C13" s="13" t="s">
        <v>27</v>
      </c>
      <c r="D13" s="13" t="s">
        <v>20</v>
      </c>
      <c r="E13" s="37" t="s">
        <v>28</v>
      </c>
      <c r="F13" s="16">
        <v>964878</v>
      </c>
      <c r="G13" s="16">
        <v>1391622</v>
      </c>
      <c r="H13" s="16">
        <v>1372778</v>
      </c>
      <c r="I13" s="36">
        <f t="shared" si="0"/>
        <v>3729278</v>
      </c>
      <c r="J13" s="36">
        <v>1342714</v>
      </c>
      <c r="K13" s="36">
        <v>1188769.7</v>
      </c>
      <c r="L13" s="36">
        <v>1193877.6575524248</v>
      </c>
      <c r="M13" s="36">
        <f t="shared" si="1"/>
        <v>3725361.357552425</v>
      </c>
      <c r="N13" s="36">
        <f t="shared" si="2"/>
        <v>7454639.357552425</v>
      </c>
      <c r="O13" s="36">
        <v>120112.10994282088</v>
      </c>
      <c r="Q13" s="18"/>
    </row>
    <row r="14" spans="2:17" x14ac:dyDescent="0.25">
      <c r="B14" s="19">
        <v>7</v>
      </c>
      <c r="C14" s="13" t="s">
        <v>29</v>
      </c>
      <c r="D14" s="13" t="s">
        <v>20</v>
      </c>
      <c r="E14" s="38" t="s">
        <v>30</v>
      </c>
      <c r="F14" s="16">
        <v>51614</v>
      </c>
      <c r="G14" s="16">
        <v>57690</v>
      </c>
      <c r="H14" s="16">
        <v>69316</v>
      </c>
      <c r="I14" s="36">
        <f t="shared" si="0"/>
        <v>178620</v>
      </c>
      <c r="J14" s="36">
        <v>47415.999999999985</v>
      </c>
      <c r="K14" s="36">
        <v>48412</v>
      </c>
      <c r="L14" s="36">
        <v>133378.0078250833</v>
      </c>
      <c r="M14" s="36">
        <f t="shared" si="1"/>
        <v>229206.00782508327</v>
      </c>
      <c r="N14" s="36">
        <f t="shared" si="2"/>
        <v>407826.00782508327</v>
      </c>
      <c r="O14" s="36">
        <v>5265.2584348622158</v>
      </c>
      <c r="Q14" s="18"/>
    </row>
    <row r="15" spans="2:17" x14ac:dyDescent="0.25">
      <c r="B15" s="19">
        <v>8</v>
      </c>
      <c r="C15" s="13" t="s">
        <v>31</v>
      </c>
      <c r="D15" s="13" t="s">
        <v>20</v>
      </c>
      <c r="E15" s="37" t="s">
        <v>32</v>
      </c>
      <c r="F15" s="16">
        <v>55056</v>
      </c>
      <c r="G15" s="16">
        <v>68102</v>
      </c>
      <c r="H15" s="16">
        <v>148450</v>
      </c>
      <c r="I15" s="36">
        <f t="shared" si="0"/>
        <v>271608</v>
      </c>
      <c r="J15" s="36">
        <v>125680</v>
      </c>
      <c r="K15" s="36">
        <v>86579.59</v>
      </c>
      <c r="L15" s="36">
        <v>93516.170138613728</v>
      </c>
      <c r="M15" s="36">
        <f t="shared" si="1"/>
        <v>305775.76013861375</v>
      </c>
      <c r="N15" s="36">
        <f t="shared" si="2"/>
        <v>577383.76013861375</v>
      </c>
      <c r="O15" s="36">
        <v>9282.9530898529138</v>
      </c>
      <c r="Q15" s="18"/>
    </row>
    <row r="16" spans="2:17" x14ac:dyDescent="0.25">
      <c r="B16" s="19">
        <v>9</v>
      </c>
      <c r="C16" s="13" t="s">
        <v>33</v>
      </c>
      <c r="D16" s="13" t="s">
        <v>20</v>
      </c>
      <c r="E16" s="37" t="s">
        <v>34</v>
      </c>
      <c r="F16" s="16">
        <v>9930</v>
      </c>
      <c r="G16" s="16">
        <v>21720</v>
      </c>
      <c r="H16" s="16">
        <v>26610</v>
      </c>
      <c r="I16" s="36">
        <f t="shared" si="0"/>
        <v>58260</v>
      </c>
      <c r="J16" s="36">
        <v>18320</v>
      </c>
      <c r="K16" s="36">
        <v>14920</v>
      </c>
      <c r="L16" s="36">
        <v>21677.236282029757</v>
      </c>
      <c r="M16" s="36">
        <f t="shared" si="1"/>
        <v>54917.236282029757</v>
      </c>
      <c r="N16" s="36">
        <f t="shared" si="2"/>
        <v>113177.23628202976</v>
      </c>
      <c r="O16" s="36">
        <v>1755.4186832838743</v>
      </c>
      <c r="Q16" s="18"/>
    </row>
    <row r="17" spans="2:17" x14ac:dyDescent="0.25">
      <c r="B17" s="19">
        <v>10</v>
      </c>
      <c r="C17" s="13" t="s">
        <v>35</v>
      </c>
      <c r="D17" s="13" t="s">
        <v>20</v>
      </c>
      <c r="E17" s="37" t="s">
        <v>36</v>
      </c>
      <c r="F17" s="16">
        <v>6600</v>
      </c>
      <c r="G17" s="16">
        <v>13200</v>
      </c>
      <c r="H17" s="16">
        <v>11244</v>
      </c>
      <c r="I17" s="36">
        <f t="shared" si="0"/>
        <v>31044</v>
      </c>
      <c r="J17" s="36">
        <v>17600.002</v>
      </c>
      <c r="K17" s="36">
        <v>6600</v>
      </c>
      <c r="L17" s="36">
        <v>14745.923825474383</v>
      </c>
      <c r="M17" s="36">
        <f t="shared" si="1"/>
        <v>38945.925825474384</v>
      </c>
      <c r="N17" s="36">
        <f t="shared" si="2"/>
        <v>69989.925825474376</v>
      </c>
      <c r="O17" s="36">
        <v>1059.8508551931336</v>
      </c>
      <c r="Q17" s="18"/>
    </row>
    <row r="18" spans="2:17" x14ac:dyDescent="0.25">
      <c r="B18" s="19">
        <v>11</v>
      </c>
      <c r="C18" s="13" t="s">
        <v>37</v>
      </c>
      <c r="D18" s="13" t="s">
        <v>20</v>
      </c>
      <c r="E18" s="37" t="s">
        <v>38</v>
      </c>
      <c r="F18" s="16">
        <v>30580</v>
      </c>
      <c r="G18" s="16">
        <v>48900</v>
      </c>
      <c r="H18" s="16">
        <v>35590</v>
      </c>
      <c r="I18" s="36">
        <f t="shared" si="0"/>
        <v>115070</v>
      </c>
      <c r="J18" s="36">
        <v>30790</v>
      </c>
      <c r="K18" s="36">
        <v>36680.49</v>
      </c>
      <c r="L18" s="36">
        <v>34333.452247282068</v>
      </c>
      <c r="M18" s="36">
        <f t="shared" si="1"/>
        <v>101803.94224728206</v>
      </c>
      <c r="N18" s="36">
        <f t="shared" si="2"/>
        <v>216873.94224728207</v>
      </c>
      <c r="O18" s="36">
        <v>3502.0217114950083</v>
      </c>
      <c r="Q18" s="18"/>
    </row>
    <row r="19" spans="2:17" x14ac:dyDescent="0.25">
      <c r="B19" s="39" t="s">
        <v>15</v>
      </c>
      <c r="C19" s="40"/>
      <c r="D19" s="40"/>
      <c r="E19" s="41"/>
      <c r="F19" s="42">
        <f t="shared" ref="F19:L19" si="3">SUM(F8:F18)</f>
        <v>4390470</v>
      </c>
      <c r="G19" s="42">
        <f t="shared" si="3"/>
        <v>5396282</v>
      </c>
      <c r="H19" s="23">
        <f t="shared" si="3"/>
        <v>5898700</v>
      </c>
      <c r="I19" s="42">
        <f t="shared" si="3"/>
        <v>15685452</v>
      </c>
      <c r="J19" s="42">
        <f t="shared" si="3"/>
        <v>5556222.0020000003</v>
      </c>
      <c r="K19" s="42">
        <f t="shared" si="3"/>
        <v>5001627.4700000007</v>
      </c>
      <c r="L19" s="42">
        <f t="shared" si="3"/>
        <v>5193726.74</v>
      </c>
      <c r="M19" s="42">
        <f>SUM(M8:M18)</f>
        <v>15751576.212000003</v>
      </c>
      <c r="N19" s="42">
        <f t="shared" ref="N19:O19" si="4">SUM(N8:N18)</f>
        <v>31437028.211999994</v>
      </c>
      <c r="O19" s="42">
        <f t="shared" si="4"/>
        <v>503475.20999999996</v>
      </c>
    </row>
    <row r="21" spans="2:17" x14ac:dyDescent="0.25">
      <c r="D21" s="44"/>
      <c r="E21" s="43"/>
    </row>
    <row r="22" spans="2:17" x14ac:dyDescent="0.25">
      <c r="D22" s="44"/>
      <c r="E22" s="43"/>
    </row>
    <row r="23" spans="2:17" x14ac:dyDescent="0.25">
      <c r="D23" s="44"/>
      <c r="E23" s="43"/>
    </row>
  </sheetData>
  <mergeCells count="5">
    <mergeCell ref="D1:E1"/>
    <mergeCell ref="C2:E2"/>
    <mergeCell ref="C4:E4"/>
    <mergeCell ref="C5:E5"/>
    <mergeCell ref="B19:E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B9FF-CC2F-4B40-805E-DF75B7F501DD}">
  <dimension ref="A3:O17"/>
  <sheetViews>
    <sheetView workbookViewId="0">
      <selection activeCell="D22" sqref="D21:D22"/>
    </sheetView>
  </sheetViews>
  <sheetFormatPr defaultColWidth="9.140625" defaultRowHeight="16.5" x14ac:dyDescent="0.3"/>
  <cols>
    <col min="1" max="1" width="9.28515625" style="49" customWidth="1"/>
    <col min="2" max="2" width="7" style="49" customWidth="1"/>
    <col min="3" max="3" width="25.7109375" style="49" customWidth="1"/>
    <col min="4" max="4" width="14.7109375" style="49" customWidth="1"/>
    <col min="5" max="5" width="16.5703125" style="49" customWidth="1"/>
    <col min="6" max="8" width="14.7109375" style="49" customWidth="1"/>
    <col min="9" max="13" width="16.7109375" style="49" customWidth="1"/>
    <col min="14" max="15" width="13.42578125" style="49" bestFit="1" customWidth="1"/>
    <col min="16" max="16384" width="9.140625" style="49"/>
  </cols>
  <sheetData>
    <row r="3" spans="1:15" x14ac:dyDescent="0.3">
      <c r="A3" s="47" t="s">
        <v>39</v>
      </c>
      <c r="B3" s="47"/>
      <c r="C3" s="47"/>
      <c r="D3" s="47"/>
      <c r="E3" s="48"/>
      <c r="F3" s="48"/>
      <c r="G3" s="48"/>
      <c r="H3" s="48"/>
      <c r="I3" s="48"/>
      <c r="J3" s="48"/>
      <c r="K3" s="48"/>
      <c r="L3" s="48"/>
      <c r="M3" s="48"/>
    </row>
    <row r="4" spans="1:15" x14ac:dyDescent="0.3">
      <c r="A4" s="50" t="s">
        <v>40</v>
      </c>
      <c r="B4" s="50"/>
      <c r="C4" s="50"/>
      <c r="D4" s="50"/>
      <c r="E4" s="51"/>
      <c r="F4" s="51"/>
      <c r="G4" s="51"/>
      <c r="H4" s="51"/>
      <c r="I4" s="51"/>
      <c r="J4" s="51"/>
      <c r="K4" s="51"/>
      <c r="L4" s="51"/>
      <c r="M4" s="51"/>
    </row>
    <row r="5" spans="1:15" x14ac:dyDescent="0.3">
      <c r="A5" s="52"/>
      <c r="B5" s="52"/>
      <c r="C5" s="52"/>
      <c r="D5" s="52"/>
      <c r="E5" s="53"/>
      <c r="F5" s="53"/>
      <c r="G5" s="53"/>
      <c r="H5" s="53"/>
      <c r="I5" s="53"/>
      <c r="J5" s="53"/>
      <c r="K5" s="53"/>
      <c r="L5" s="53"/>
      <c r="M5" s="53"/>
    </row>
    <row r="6" spans="1:15" x14ac:dyDescent="0.3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5" s="67" customFormat="1" ht="33" x14ac:dyDescent="0.25">
      <c r="A7" s="65" t="s">
        <v>4</v>
      </c>
      <c r="B7" s="65" t="s">
        <v>18</v>
      </c>
      <c r="C7" s="65" t="s">
        <v>5</v>
      </c>
      <c r="D7" s="66">
        <v>46023</v>
      </c>
      <c r="E7" s="66">
        <v>46054</v>
      </c>
      <c r="F7" s="66">
        <v>46082</v>
      </c>
      <c r="G7" s="66" t="s">
        <v>6</v>
      </c>
      <c r="H7" s="66">
        <v>46113</v>
      </c>
      <c r="I7" s="66">
        <v>46143</v>
      </c>
      <c r="J7" s="66">
        <v>46174</v>
      </c>
      <c r="K7" s="66" t="s">
        <v>7</v>
      </c>
      <c r="L7" s="66" t="s">
        <v>19</v>
      </c>
      <c r="M7" s="66">
        <v>46204</v>
      </c>
    </row>
    <row r="8" spans="1:15" x14ac:dyDescent="0.3">
      <c r="A8" s="55" t="s">
        <v>41</v>
      </c>
      <c r="B8" s="55" t="s">
        <v>42</v>
      </c>
      <c r="C8" s="56" t="s">
        <v>43</v>
      </c>
      <c r="D8" s="57">
        <v>1180000</v>
      </c>
      <c r="E8" s="57">
        <v>1084000</v>
      </c>
      <c r="F8" s="57">
        <v>1548000</v>
      </c>
      <c r="G8" s="57">
        <f>D8+E8+F8</f>
        <v>3812000</v>
      </c>
      <c r="H8" s="57">
        <v>1520000</v>
      </c>
      <c r="I8" s="57">
        <v>1428000</v>
      </c>
      <c r="J8" s="57">
        <f>'[1]SUPLIMENTARE IUNIE 2026'!F8</f>
        <v>1364000</v>
      </c>
      <c r="K8" s="57">
        <f>H8+I8+J8</f>
        <v>4312000</v>
      </c>
      <c r="L8" s="57">
        <f>K8+G8</f>
        <v>8124000</v>
      </c>
      <c r="M8" s="57">
        <v>1420000</v>
      </c>
    </row>
    <row r="9" spans="1:15" ht="33" x14ac:dyDescent="0.3">
      <c r="A9" s="55" t="s">
        <v>44</v>
      </c>
      <c r="B9" s="55" t="s">
        <v>42</v>
      </c>
      <c r="C9" s="56" t="s">
        <v>45</v>
      </c>
      <c r="D9" s="57">
        <v>1428000</v>
      </c>
      <c r="E9" s="57">
        <v>1404000</v>
      </c>
      <c r="F9" s="57">
        <v>1576000</v>
      </c>
      <c r="G9" s="57">
        <f t="shared" ref="G9:G14" si="0">D9+E9+F9</f>
        <v>4408000</v>
      </c>
      <c r="H9" s="57">
        <v>1524000</v>
      </c>
      <c r="I9" s="57">
        <v>1508000</v>
      </c>
      <c r="J9" s="57">
        <f>'[1]SUPLIMENTARE IUNIE 2026'!F9</f>
        <v>1376000</v>
      </c>
      <c r="K9" s="57">
        <f t="shared" ref="K9:K14" si="1">H9+I9+J9</f>
        <v>4408000</v>
      </c>
      <c r="L9" s="57">
        <f t="shared" ref="L9:L14" si="2">K9+G9</f>
        <v>8816000</v>
      </c>
      <c r="M9" s="57">
        <v>1564000</v>
      </c>
    </row>
    <row r="10" spans="1:15" x14ac:dyDescent="0.3">
      <c r="A10" s="55" t="s">
        <v>46</v>
      </c>
      <c r="B10" s="55" t="s">
        <v>42</v>
      </c>
      <c r="C10" s="58" t="s">
        <v>32</v>
      </c>
      <c r="D10" s="57">
        <v>1160000</v>
      </c>
      <c r="E10" s="57">
        <v>1440000</v>
      </c>
      <c r="F10" s="57">
        <v>1488000</v>
      </c>
      <c r="G10" s="57">
        <f t="shared" si="0"/>
        <v>4088000</v>
      </c>
      <c r="H10" s="57">
        <v>1408000</v>
      </c>
      <c r="I10" s="57">
        <v>1408000</v>
      </c>
      <c r="J10" s="57">
        <f>'[1]SUPLIMENTARE IUNIE 2026'!F10</f>
        <v>1476000</v>
      </c>
      <c r="K10" s="57">
        <f t="shared" si="1"/>
        <v>4292000</v>
      </c>
      <c r="L10" s="57">
        <f t="shared" si="2"/>
        <v>8380000</v>
      </c>
      <c r="M10" s="57">
        <v>1448000</v>
      </c>
    </row>
    <row r="11" spans="1:15" x14ac:dyDescent="0.3">
      <c r="A11" s="55" t="s">
        <v>47</v>
      </c>
      <c r="B11" s="55" t="s">
        <v>42</v>
      </c>
      <c r="C11" s="56" t="s">
        <v>48</v>
      </c>
      <c r="D11" s="57">
        <v>44000</v>
      </c>
      <c r="E11" s="57">
        <v>44000</v>
      </c>
      <c r="F11" s="57">
        <v>44000</v>
      </c>
      <c r="G11" s="57">
        <f t="shared" si="0"/>
        <v>132000</v>
      </c>
      <c r="H11" s="57">
        <v>48000</v>
      </c>
      <c r="I11" s="57">
        <v>56000</v>
      </c>
      <c r="J11" s="57">
        <f>'[1]SUPLIMENTARE IUNIE 2026'!F11</f>
        <v>64000</v>
      </c>
      <c r="K11" s="57">
        <f t="shared" si="1"/>
        <v>168000</v>
      </c>
      <c r="L11" s="57">
        <f t="shared" si="2"/>
        <v>300000</v>
      </c>
      <c r="M11" s="57">
        <v>48000</v>
      </c>
    </row>
    <row r="12" spans="1:15" x14ac:dyDescent="0.3">
      <c r="A12" s="55" t="s">
        <v>49</v>
      </c>
      <c r="B12" s="55" t="s">
        <v>42</v>
      </c>
      <c r="C12" s="56" t="s">
        <v>50</v>
      </c>
      <c r="D12" s="57">
        <v>368000</v>
      </c>
      <c r="E12" s="57">
        <v>388000</v>
      </c>
      <c r="F12" s="57">
        <v>656000</v>
      </c>
      <c r="G12" s="57">
        <f t="shared" si="0"/>
        <v>1412000</v>
      </c>
      <c r="H12" s="57">
        <v>788000</v>
      </c>
      <c r="I12" s="57">
        <v>768000</v>
      </c>
      <c r="J12" s="57">
        <f>'[1]SUPLIMENTARE IUNIE 2026'!F12</f>
        <v>560000</v>
      </c>
      <c r="K12" s="57">
        <f t="shared" si="1"/>
        <v>2116000</v>
      </c>
      <c r="L12" s="57">
        <f t="shared" si="2"/>
        <v>3528000</v>
      </c>
      <c r="M12" s="57">
        <v>624000</v>
      </c>
      <c r="N12" s="59"/>
      <c r="O12" s="60"/>
    </row>
    <row r="13" spans="1:15" x14ac:dyDescent="0.3">
      <c r="A13" s="55" t="s">
        <v>51</v>
      </c>
      <c r="B13" s="55" t="s">
        <v>42</v>
      </c>
      <c r="C13" s="56" t="s">
        <v>52</v>
      </c>
      <c r="D13" s="57">
        <v>104000</v>
      </c>
      <c r="E13" s="57">
        <v>304000</v>
      </c>
      <c r="F13" s="57">
        <v>308000</v>
      </c>
      <c r="G13" s="57">
        <f t="shared" si="0"/>
        <v>716000</v>
      </c>
      <c r="H13" s="57">
        <v>312000</v>
      </c>
      <c r="I13" s="57">
        <v>324000</v>
      </c>
      <c r="J13" s="57">
        <f>'[1]SUPLIMENTARE IUNIE 2026'!F13</f>
        <v>332000</v>
      </c>
      <c r="K13" s="57">
        <f t="shared" si="1"/>
        <v>968000</v>
      </c>
      <c r="L13" s="57">
        <f t="shared" si="2"/>
        <v>1684000</v>
      </c>
      <c r="M13" s="57">
        <v>284000</v>
      </c>
    </row>
    <row r="14" spans="1:15" ht="49.5" x14ac:dyDescent="0.3">
      <c r="A14" s="55" t="s">
        <v>53</v>
      </c>
      <c r="B14" s="55" t="s">
        <v>42</v>
      </c>
      <c r="C14" s="61" t="s">
        <v>54</v>
      </c>
      <c r="D14" s="57">
        <v>168000</v>
      </c>
      <c r="E14" s="57">
        <v>184000</v>
      </c>
      <c r="F14" s="57">
        <v>180000</v>
      </c>
      <c r="G14" s="57">
        <f t="shared" si="0"/>
        <v>532000</v>
      </c>
      <c r="H14" s="57">
        <v>188000</v>
      </c>
      <c r="I14" s="57">
        <v>288000</v>
      </c>
      <c r="J14" s="57">
        <f>'[1]SUPLIMENTARE IUNIE 2026'!F14</f>
        <v>156000</v>
      </c>
      <c r="K14" s="57">
        <f t="shared" si="1"/>
        <v>632000</v>
      </c>
      <c r="L14" s="57">
        <f t="shared" si="2"/>
        <v>1164000</v>
      </c>
      <c r="M14" s="57">
        <v>212000</v>
      </c>
    </row>
    <row r="15" spans="1:15" x14ac:dyDescent="0.3">
      <c r="A15" s="62"/>
      <c r="B15" s="62"/>
      <c r="C15" s="63" t="s">
        <v>15</v>
      </c>
      <c r="D15" s="64">
        <f t="shared" ref="D15:M15" si="3">SUM(D8:D14)</f>
        <v>4452000</v>
      </c>
      <c r="E15" s="64">
        <f t="shared" si="3"/>
        <v>4848000</v>
      </c>
      <c r="F15" s="64">
        <f t="shared" si="3"/>
        <v>5800000</v>
      </c>
      <c r="G15" s="64">
        <f t="shared" si="3"/>
        <v>15100000</v>
      </c>
      <c r="H15" s="64">
        <f t="shared" si="3"/>
        <v>5788000</v>
      </c>
      <c r="I15" s="64">
        <f t="shared" si="3"/>
        <v>5780000</v>
      </c>
      <c r="J15" s="64">
        <f t="shared" si="3"/>
        <v>5328000</v>
      </c>
      <c r="K15" s="64">
        <f t="shared" si="3"/>
        <v>16896000</v>
      </c>
      <c r="L15" s="64">
        <f t="shared" si="3"/>
        <v>31996000</v>
      </c>
      <c r="M15" s="64">
        <f t="shared" si="3"/>
        <v>5600000</v>
      </c>
    </row>
    <row r="16" spans="1:15" x14ac:dyDescent="0.3">
      <c r="E16" s="59"/>
      <c r="I16" s="60"/>
      <c r="J16" s="60"/>
      <c r="K16" s="60"/>
      <c r="L16" s="60"/>
      <c r="M16" s="60"/>
    </row>
    <row r="17" spans="9:13" x14ac:dyDescent="0.3">
      <c r="I17" s="60"/>
      <c r="J17" s="60"/>
      <c r="K17" s="60"/>
      <c r="L17" s="60"/>
      <c r="M17" s="60"/>
    </row>
  </sheetData>
  <mergeCells count="2">
    <mergeCell ref="A3:D3"/>
    <mergeCell ref="A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C7EC-401E-4AFB-99D6-D247E5568590}">
  <dimension ref="A2:M26"/>
  <sheetViews>
    <sheetView tabSelected="1" workbookViewId="0">
      <selection activeCell="C29" sqref="C29"/>
    </sheetView>
  </sheetViews>
  <sheetFormatPr defaultRowHeight="16.5" x14ac:dyDescent="0.3"/>
  <cols>
    <col min="1" max="1" width="6.140625" style="68" customWidth="1"/>
    <col min="2" max="2" width="10.140625" style="68" customWidth="1"/>
    <col min="3" max="3" width="38.85546875" style="68" customWidth="1"/>
    <col min="4" max="13" width="16" style="68" customWidth="1"/>
    <col min="14" max="15" width="9.140625" style="68"/>
    <col min="16" max="16" width="12.28515625" style="68" bestFit="1" customWidth="1"/>
    <col min="17" max="17" width="9.140625" style="68"/>
    <col min="18" max="18" width="11.28515625" style="68" bestFit="1" customWidth="1"/>
    <col min="19" max="182" width="9.140625" style="68"/>
    <col min="183" max="183" width="6.140625" style="68" customWidth="1"/>
    <col min="184" max="184" width="10.140625" style="68" customWidth="1"/>
    <col min="185" max="185" width="50.28515625" style="68" customWidth="1"/>
    <col min="186" max="186" width="13.42578125" style="68" customWidth="1"/>
    <col min="187" max="187" width="14.42578125" style="68" customWidth="1"/>
    <col min="188" max="190" width="17" style="68" customWidth="1"/>
    <col min="191" max="191" width="15.42578125" style="68" customWidth="1"/>
    <col min="192" max="438" width="9.140625" style="68"/>
    <col min="439" max="439" width="6.140625" style="68" customWidth="1"/>
    <col min="440" max="440" width="10.140625" style="68" customWidth="1"/>
    <col min="441" max="441" width="50.28515625" style="68" customWidth="1"/>
    <col min="442" max="442" width="13.42578125" style="68" customWidth="1"/>
    <col min="443" max="443" width="14.42578125" style="68" customWidth="1"/>
    <col min="444" max="446" width="17" style="68" customWidth="1"/>
    <col min="447" max="447" width="15.42578125" style="68" customWidth="1"/>
    <col min="448" max="694" width="9.140625" style="68"/>
    <col min="695" max="695" width="6.140625" style="68" customWidth="1"/>
    <col min="696" max="696" width="10.140625" style="68" customWidth="1"/>
    <col min="697" max="697" width="50.28515625" style="68" customWidth="1"/>
    <col min="698" max="698" width="13.42578125" style="68" customWidth="1"/>
    <col min="699" max="699" width="14.42578125" style="68" customWidth="1"/>
    <col min="700" max="702" width="17" style="68" customWidth="1"/>
    <col min="703" max="703" width="15.42578125" style="68" customWidth="1"/>
    <col min="704" max="950" width="9.140625" style="68"/>
    <col min="951" max="951" width="6.140625" style="68" customWidth="1"/>
    <col min="952" max="952" width="10.140625" style="68" customWidth="1"/>
    <col min="953" max="953" width="50.28515625" style="68" customWidth="1"/>
    <col min="954" max="954" width="13.42578125" style="68" customWidth="1"/>
    <col min="955" max="955" width="14.42578125" style="68" customWidth="1"/>
    <col min="956" max="958" width="17" style="68" customWidth="1"/>
    <col min="959" max="959" width="15.42578125" style="68" customWidth="1"/>
    <col min="960" max="1206" width="9.140625" style="68"/>
    <col min="1207" max="1207" width="6.140625" style="68" customWidth="1"/>
    <col min="1208" max="1208" width="10.140625" style="68" customWidth="1"/>
    <col min="1209" max="1209" width="50.28515625" style="68" customWidth="1"/>
    <col min="1210" max="1210" width="13.42578125" style="68" customWidth="1"/>
    <col min="1211" max="1211" width="14.42578125" style="68" customWidth="1"/>
    <col min="1212" max="1214" width="17" style="68" customWidth="1"/>
    <col min="1215" max="1215" width="15.42578125" style="68" customWidth="1"/>
    <col min="1216" max="1462" width="9.140625" style="68"/>
    <col min="1463" max="1463" width="6.140625" style="68" customWidth="1"/>
    <col min="1464" max="1464" width="10.140625" style="68" customWidth="1"/>
    <col min="1465" max="1465" width="50.28515625" style="68" customWidth="1"/>
    <col min="1466" max="1466" width="13.42578125" style="68" customWidth="1"/>
    <col min="1467" max="1467" width="14.42578125" style="68" customWidth="1"/>
    <col min="1468" max="1470" width="17" style="68" customWidth="1"/>
    <col min="1471" max="1471" width="15.42578125" style="68" customWidth="1"/>
    <col min="1472" max="1718" width="9.140625" style="68"/>
    <col min="1719" max="1719" width="6.140625" style="68" customWidth="1"/>
    <col min="1720" max="1720" width="10.140625" style="68" customWidth="1"/>
    <col min="1721" max="1721" width="50.28515625" style="68" customWidth="1"/>
    <col min="1722" max="1722" width="13.42578125" style="68" customWidth="1"/>
    <col min="1723" max="1723" width="14.42578125" style="68" customWidth="1"/>
    <col min="1724" max="1726" width="17" style="68" customWidth="1"/>
    <col min="1727" max="1727" width="15.42578125" style="68" customWidth="1"/>
    <col min="1728" max="1974" width="9.140625" style="68"/>
    <col min="1975" max="1975" width="6.140625" style="68" customWidth="1"/>
    <col min="1976" max="1976" width="10.140625" style="68" customWidth="1"/>
    <col min="1977" max="1977" width="50.28515625" style="68" customWidth="1"/>
    <col min="1978" max="1978" width="13.42578125" style="68" customWidth="1"/>
    <col min="1979" max="1979" width="14.42578125" style="68" customWidth="1"/>
    <col min="1980" max="1982" width="17" style="68" customWidth="1"/>
    <col min="1983" max="1983" width="15.42578125" style="68" customWidth="1"/>
    <col min="1984" max="2230" width="9.140625" style="68"/>
    <col min="2231" max="2231" width="6.140625" style="68" customWidth="1"/>
    <col min="2232" max="2232" width="10.140625" style="68" customWidth="1"/>
    <col min="2233" max="2233" width="50.28515625" style="68" customWidth="1"/>
    <col min="2234" max="2234" width="13.42578125" style="68" customWidth="1"/>
    <col min="2235" max="2235" width="14.42578125" style="68" customWidth="1"/>
    <col min="2236" max="2238" width="17" style="68" customWidth="1"/>
    <col min="2239" max="2239" width="15.42578125" style="68" customWidth="1"/>
    <col min="2240" max="2486" width="9.140625" style="68"/>
    <col min="2487" max="2487" width="6.140625" style="68" customWidth="1"/>
    <col min="2488" max="2488" width="10.140625" style="68" customWidth="1"/>
    <col min="2489" max="2489" width="50.28515625" style="68" customWidth="1"/>
    <col min="2490" max="2490" width="13.42578125" style="68" customWidth="1"/>
    <col min="2491" max="2491" width="14.42578125" style="68" customWidth="1"/>
    <col min="2492" max="2494" width="17" style="68" customWidth="1"/>
    <col min="2495" max="2495" width="15.42578125" style="68" customWidth="1"/>
    <col min="2496" max="2742" width="9.140625" style="68"/>
    <col min="2743" max="2743" width="6.140625" style="68" customWidth="1"/>
    <col min="2744" max="2744" width="10.140625" style="68" customWidth="1"/>
    <col min="2745" max="2745" width="50.28515625" style="68" customWidth="1"/>
    <col min="2746" max="2746" width="13.42578125" style="68" customWidth="1"/>
    <col min="2747" max="2747" width="14.42578125" style="68" customWidth="1"/>
    <col min="2748" max="2750" width="17" style="68" customWidth="1"/>
    <col min="2751" max="2751" width="15.42578125" style="68" customWidth="1"/>
    <col min="2752" max="2998" width="9.140625" style="68"/>
    <col min="2999" max="2999" width="6.140625" style="68" customWidth="1"/>
    <col min="3000" max="3000" width="10.140625" style="68" customWidth="1"/>
    <col min="3001" max="3001" width="50.28515625" style="68" customWidth="1"/>
    <col min="3002" max="3002" width="13.42578125" style="68" customWidth="1"/>
    <col min="3003" max="3003" width="14.42578125" style="68" customWidth="1"/>
    <col min="3004" max="3006" width="17" style="68" customWidth="1"/>
    <col min="3007" max="3007" width="15.42578125" style="68" customWidth="1"/>
    <col min="3008" max="3254" width="9.140625" style="68"/>
    <col min="3255" max="3255" width="6.140625" style="68" customWidth="1"/>
    <col min="3256" max="3256" width="10.140625" style="68" customWidth="1"/>
    <col min="3257" max="3257" width="50.28515625" style="68" customWidth="1"/>
    <col min="3258" max="3258" width="13.42578125" style="68" customWidth="1"/>
    <col min="3259" max="3259" width="14.42578125" style="68" customWidth="1"/>
    <col min="3260" max="3262" width="17" style="68" customWidth="1"/>
    <col min="3263" max="3263" width="15.42578125" style="68" customWidth="1"/>
    <col min="3264" max="3510" width="9.140625" style="68"/>
    <col min="3511" max="3511" width="6.140625" style="68" customWidth="1"/>
    <col min="3512" max="3512" width="10.140625" style="68" customWidth="1"/>
    <col min="3513" max="3513" width="50.28515625" style="68" customWidth="1"/>
    <col min="3514" max="3514" width="13.42578125" style="68" customWidth="1"/>
    <col min="3515" max="3515" width="14.42578125" style="68" customWidth="1"/>
    <col min="3516" max="3518" width="17" style="68" customWidth="1"/>
    <col min="3519" max="3519" width="15.42578125" style="68" customWidth="1"/>
    <col min="3520" max="3766" width="9.140625" style="68"/>
    <col min="3767" max="3767" width="6.140625" style="68" customWidth="1"/>
    <col min="3768" max="3768" width="10.140625" style="68" customWidth="1"/>
    <col min="3769" max="3769" width="50.28515625" style="68" customWidth="1"/>
    <col min="3770" max="3770" width="13.42578125" style="68" customWidth="1"/>
    <col min="3771" max="3771" width="14.42578125" style="68" customWidth="1"/>
    <col min="3772" max="3774" width="17" style="68" customWidth="1"/>
    <col min="3775" max="3775" width="15.42578125" style="68" customWidth="1"/>
    <col min="3776" max="4022" width="9.140625" style="68"/>
    <col min="4023" max="4023" width="6.140625" style="68" customWidth="1"/>
    <col min="4024" max="4024" width="10.140625" style="68" customWidth="1"/>
    <col min="4025" max="4025" width="50.28515625" style="68" customWidth="1"/>
    <col min="4026" max="4026" width="13.42578125" style="68" customWidth="1"/>
    <col min="4027" max="4027" width="14.42578125" style="68" customWidth="1"/>
    <col min="4028" max="4030" width="17" style="68" customWidth="1"/>
    <col min="4031" max="4031" width="15.42578125" style="68" customWidth="1"/>
    <col min="4032" max="4278" width="9.140625" style="68"/>
    <col min="4279" max="4279" width="6.140625" style="68" customWidth="1"/>
    <col min="4280" max="4280" width="10.140625" style="68" customWidth="1"/>
    <col min="4281" max="4281" width="50.28515625" style="68" customWidth="1"/>
    <col min="4282" max="4282" width="13.42578125" style="68" customWidth="1"/>
    <col min="4283" max="4283" width="14.42578125" style="68" customWidth="1"/>
    <col min="4284" max="4286" width="17" style="68" customWidth="1"/>
    <col min="4287" max="4287" width="15.42578125" style="68" customWidth="1"/>
    <col min="4288" max="4534" width="9.140625" style="68"/>
    <col min="4535" max="4535" width="6.140625" style="68" customWidth="1"/>
    <col min="4536" max="4536" width="10.140625" style="68" customWidth="1"/>
    <col min="4537" max="4537" width="50.28515625" style="68" customWidth="1"/>
    <col min="4538" max="4538" width="13.42578125" style="68" customWidth="1"/>
    <col min="4539" max="4539" width="14.42578125" style="68" customWidth="1"/>
    <col min="4540" max="4542" width="17" style="68" customWidth="1"/>
    <col min="4543" max="4543" width="15.42578125" style="68" customWidth="1"/>
    <col min="4544" max="4790" width="9.140625" style="68"/>
    <col min="4791" max="4791" width="6.140625" style="68" customWidth="1"/>
    <col min="4792" max="4792" width="10.140625" style="68" customWidth="1"/>
    <col min="4793" max="4793" width="50.28515625" style="68" customWidth="1"/>
    <col min="4794" max="4794" width="13.42578125" style="68" customWidth="1"/>
    <col min="4795" max="4795" width="14.42578125" style="68" customWidth="1"/>
    <col min="4796" max="4798" width="17" style="68" customWidth="1"/>
    <col min="4799" max="4799" width="15.42578125" style="68" customWidth="1"/>
    <col min="4800" max="5046" width="9.140625" style="68"/>
    <col min="5047" max="5047" width="6.140625" style="68" customWidth="1"/>
    <col min="5048" max="5048" width="10.140625" style="68" customWidth="1"/>
    <col min="5049" max="5049" width="50.28515625" style="68" customWidth="1"/>
    <col min="5050" max="5050" width="13.42578125" style="68" customWidth="1"/>
    <col min="5051" max="5051" width="14.42578125" style="68" customWidth="1"/>
    <col min="5052" max="5054" width="17" style="68" customWidth="1"/>
    <col min="5055" max="5055" width="15.42578125" style="68" customWidth="1"/>
    <col min="5056" max="5302" width="9.140625" style="68"/>
    <col min="5303" max="5303" width="6.140625" style="68" customWidth="1"/>
    <col min="5304" max="5304" width="10.140625" style="68" customWidth="1"/>
    <col min="5305" max="5305" width="50.28515625" style="68" customWidth="1"/>
    <col min="5306" max="5306" width="13.42578125" style="68" customWidth="1"/>
    <col min="5307" max="5307" width="14.42578125" style="68" customWidth="1"/>
    <col min="5308" max="5310" width="17" style="68" customWidth="1"/>
    <col min="5311" max="5311" width="15.42578125" style="68" customWidth="1"/>
    <col min="5312" max="5558" width="9.140625" style="68"/>
    <col min="5559" max="5559" width="6.140625" style="68" customWidth="1"/>
    <col min="5560" max="5560" width="10.140625" style="68" customWidth="1"/>
    <col min="5561" max="5561" width="50.28515625" style="68" customWidth="1"/>
    <col min="5562" max="5562" width="13.42578125" style="68" customWidth="1"/>
    <col min="5563" max="5563" width="14.42578125" style="68" customWidth="1"/>
    <col min="5564" max="5566" width="17" style="68" customWidth="1"/>
    <col min="5567" max="5567" width="15.42578125" style="68" customWidth="1"/>
    <col min="5568" max="5814" width="9.140625" style="68"/>
    <col min="5815" max="5815" width="6.140625" style="68" customWidth="1"/>
    <col min="5816" max="5816" width="10.140625" style="68" customWidth="1"/>
    <col min="5817" max="5817" width="50.28515625" style="68" customWidth="1"/>
    <col min="5818" max="5818" width="13.42578125" style="68" customWidth="1"/>
    <col min="5819" max="5819" width="14.42578125" style="68" customWidth="1"/>
    <col min="5820" max="5822" width="17" style="68" customWidth="1"/>
    <col min="5823" max="5823" width="15.42578125" style="68" customWidth="1"/>
    <col min="5824" max="6070" width="9.140625" style="68"/>
    <col min="6071" max="6071" width="6.140625" style="68" customWidth="1"/>
    <col min="6072" max="6072" width="10.140625" style="68" customWidth="1"/>
    <col min="6073" max="6073" width="50.28515625" style="68" customWidth="1"/>
    <col min="6074" max="6074" width="13.42578125" style="68" customWidth="1"/>
    <col min="6075" max="6075" width="14.42578125" style="68" customWidth="1"/>
    <col min="6076" max="6078" width="17" style="68" customWidth="1"/>
    <col min="6079" max="6079" width="15.42578125" style="68" customWidth="1"/>
    <col min="6080" max="6326" width="9.140625" style="68"/>
    <col min="6327" max="6327" width="6.140625" style="68" customWidth="1"/>
    <col min="6328" max="6328" width="10.140625" style="68" customWidth="1"/>
    <col min="6329" max="6329" width="50.28515625" style="68" customWidth="1"/>
    <col min="6330" max="6330" width="13.42578125" style="68" customWidth="1"/>
    <col min="6331" max="6331" width="14.42578125" style="68" customWidth="1"/>
    <col min="6332" max="6334" width="17" style="68" customWidth="1"/>
    <col min="6335" max="6335" width="15.42578125" style="68" customWidth="1"/>
    <col min="6336" max="6582" width="9.140625" style="68"/>
    <col min="6583" max="6583" width="6.140625" style="68" customWidth="1"/>
    <col min="6584" max="6584" width="10.140625" style="68" customWidth="1"/>
    <col min="6585" max="6585" width="50.28515625" style="68" customWidth="1"/>
    <col min="6586" max="6586" width="13.42578125" style="68" customWidth="1"/>
    <col min="6587" max="6587" width="14.42578125" style="68" customWidth="1"/>
    <col min="6588" max="6590" width="17" style="68" customWidth="1"/>
    <col min="6591" max="6591" width="15.42578125" style="68" customWidth="1"/>
    <col min="6592" max="6838" width="9.140625" style="68"/>
    <col min="6839" max="6839" width="6.140625" style="68" customWidth="1"/>
    <col min="6840" max="6840" width="10.140625" style="68" customWidth="1"/>
    <col min="6841" max="6841" width="50.28515625" style="68" customWidth="1"/>
    <col min="6842" max="6842" width="13.42578125" style="68" customWidth="1"/>
    <col min="6843" max="6843" width="14.42578125" style="68" customWidth="1"/>
    <col min="6844" max="6846" width="17" style="68" customWidth="1"/>
    <col min="6847" max="6847" width="15.42578125" style="68" customWidth="1"/>
    <col min="6848" max="7094" width="9.140625" style="68"/>
    <col min="7095" max="7095" width="6.140625" style="68" customWidth="1"/>
    <col min="7096" max="7096" width="10.140625" style="68" customWidth="1"/>
    <col min="7097" max="7097" width="50.28515625" style="68" customWidth="1"/>
    <col min="7098" max="7098" width="13.42578125" style="68" customWidth="1"/>
    <col min="7099" max="7099" width="14.42578125" style="68" customWidth="1"/>
    <col min="7100" max="7102" width="17" style="68" customWidth="1"/>
    <col min="7103" max="7103" width="15.42578125" style="68" customWidth="1"/>
    <col min="7104" max="7350" width="9.140625" style="68"/>
    <col min="7351" max="7351" width="6.140625" style="68" customWidth="1"/>
    <col min="7352" max="7352" width="10.140625" style="68" customWidth="1"/>
    <col min="7353" max="7353" width="50.28515625" style="68" customWidth="1"/>
    <col min="7354" max="7354" width="13.42578125" style="68" customWidth="1"/>
    <col min="7355" max="7355" width="14.42578125" style="68" customWidth="1"/>
    <col min="7356" max="7358" width="17" style="68" customWidth="1"/>
    <col min="7359" max="7359" width="15.42578125" style="68" customWidth="1"/>
    <col min="7360" max="7606" width="9.140625" style="68"/>
    <col min="7607" max="7607" width="6.140625" style="68" customWidth="1"/>
    <col min="7608" max="7608" width="10.140625" style="68" customWidth="1"/>
    <col min="7609" max="7609" width="50.28515625" style="68" customWidth="1"/>
    <col min="7610" max="7610" width="13.42578125" style="68" customWidth="1"/>
    <col min="7611" max="7611" width="14.42578125" style="68" customWidth="1"/>
    <col min="7612" max="7614" width="17" style="68" customWidth="1"/>
    <col min="7615" max="7615" width="15.42578125" style="68" customWidth="1"/>
    <col min="7616" max="7862" width="9.140625" style="68"/>
    <col min="7863" max="7863" width="6.140625" style="68" customWidth="1"/>
    <col min="7864" max="7864" width="10.140625" style="68" customWidth="1"/>
    <col min="7865" max="7865" width="50.28515625" style="68" customWidth="1"/>
    <col min="7866" max="7866" width="13.42578125" style="68" customWidth="1"/>
    <col min="7867" max="7867" width="14.42578125" style="68" customWidth="1"/>
    <col min="7868" max="7870" width="17" style="68" customWidth="1"/>
    <col min="7871" max="7871" width="15.42578125" style="68" customWidth="1"/>
    <col min="7872" max="8118" width="9.140625" style="68"/>
    <col min="8119" max="8119" width="6.140625" style="68" customWidth="1"/>
    <col min="8120" max="8120" width="10.140625" style="68" customWidth="1"/>
    <col min="8121" max="8121" width="50.28515625" style="68" customWidth="1"/>
    <col min="8122" max="8122" width="13.42578125" style="68" customWidth="1"/>
    <col min="8123" max="8123" width="14.42578125" style="68" customWidth="1"/>
    <col min="8124" max="8126" width="17" style="68" customWidth="1"/>
    <col min="8127" max="8127" width="15.42578125" style="68" customWidth="1"/>
    <col min="8128" max="8374" width="9.140625" style="68"/>
    <col min="8375" max="8375" width="6.140625" style="68" customWidth="1"/>
    <col min="8376" max="8376" width="10.140625" style="68" customWidth="1"/>
    <col min="8377" max="8377" width="50.28515625" style="68" customWidth="1"/>
    <col min="8378" max="8378" width="13.42578125" style="68" customWidth="1"/>
    <col min="8379" max="8379" width="14.42578125" style="68" customWidth="1"/>
    <col min="8380" max="8382" width="17" style="68" customWidth="1"/>
    <col min="8383" max="8383" width="15.42578125" style="68" customWidth="1"/>
    <col min="8384" max="8630" width="9.140625" style="68"/>
    <col min="8631" max="8631" width="6.140625" style="68" customWidth="1"/>
    <col min="8632" max="8632" width="10.140625" style="68" customWidth="1"/>
    <col min="8633" max="8633" width="50.28515625" style="68" customWidth="1"/>
    <col min="8634" max="8634" width="13.42578125" style="68" customWidth="1"/>
    <col min="8635" max="8635" width="14.42578125" style="68" customWidth="1"/>
    <col min="8636" max="8638" width="17" style="68" customWidth="1"/>
    <col min="8639" max="8639" width="15.42578125" style="68" customWidth="1"/>
    <col min="8640" max="8886" width="9.140625" style="68"/>
    <col min="8887" max="8887" width="6.140625" style="68" customWidth="1"/>
    <col min="8888" max="8888" width="10.140625" style="68" customWidth="1"/>
    <col min="8889" max="8889" width="50.28515625" style="68" customWidth="1"/>
    <col min="8890" max="8890" width="13.42578125" style="68" customWidth="1"/>
    <col min="8891" max="8891" width="14.42578125" style="68" customWidth="1"/>
    <col min="8892" max="8894" width="17" style="68" customWidth="1"/>
    <col min="8895" max="8895" width="15.42578125" style="68" customWidth="1"/>
    <col min="8896" max="9142" width="9.140625" style="68"/>
    <col min="9143" max="9143" width="6.140625" style="68" customWidth="1"/>
    <col min="9144" max="9144" width="10.140625" style="68" customWidth="1"/>
    <col min="9145" max="9145" width="50.28515625" style="68" customWidth="1"/>
    <col min="9146" max="9146" width="13.42578125" style="68" customWidth="1"/>
    <col min="9147" max="9147" width="14.42578125" style="68" customWidth="1"/>
    <col min="9148" max="9150" width="17" style="68" customWidth="1"/>
    <col min="9151" max="9151" width="15.42578125" style="68" customWidth="1"/>
    <col min="9152" max="9398" width="9.140625" style="68"/>
    <col min="9399" max="9399" width="6.140625" style="68" customWidth="1"/>
    <col min="9400" max="9400" width="10.140625" style="68" customWidth="1"/>
    <col min="9401" max="9401" width="50.28515625" style="68" customWidth="1"/>
    <col min="9402" max="9402" width="13.42578125" style="68" customWidth="1"/>
    <col min="9403" max="9403" width="14.42578125" style="68" customWidth="1"/>
    <col min="9404" max="9406" width="17" style="68" customWidth="1"/>
    <col min="9407" max="9407" width="15.42578125" style="68" customWidth="1"/>
    <col min="9408" max="9654" width="9.140625" style="68"/>
    <col min="9655" max="9655" width="6.140625" style="68" customWidth="1"/>
    <col min="9656" max="9656" width="10.140625" style="68" customWidth="1"/>
    <col min="9657" max="9657" width="50.28515625" style="68" customWidth="1"/>
    <col min="9658" max="9658" width="13.42578125" style="68" customWidth="1"/>
    <col min="9659" max="9659" width="14.42578125" style="68" customWidth="1"/>
    <col min="9660" max="9662" width="17" style="68" customWidth="1"/>
    <col min="9663" max="9663" width="15.42578125" style="68" customWidth="1"/>
    <col min="9664" max="9910" width="9.140625" style="68"/>
    <col min="9911" max="9911" width="6.140625" style="68" customWidth="1"/>
    <col min="9912" max="9912" width="10.140625" style="68" customWidth="1"/>
    <col min="9913" max="9913" width="50.28515625" style="68" customWidth="1"/>
    <col min="9914" max="9914" width="13.42578125" style="68" customWidth="1"/>
    <col min="9915" max="9915" width="14.42578125" style="68" customWidth="1"/>
    <col min="9916" max="9918" width="17" style="68" customWidth="1"/>
    <col min="9919" max="9919" width="15.42578125" style="68" customWidth="1"/>
    <col min="9920" max="10166" width="9.140625" style="68"/>
    <col min="10167" max="10167" width="6.140625" style="68" customWidth="1"/>
    <col min="10168" max="10168" width="10.140625" style="68" customWidth="1"/>
    <col min="10169" max="10169" width="50.28515625" style="68" customWidth="1"/>
    <col min="10170" max="10170" width="13.42578125" style="68" customWidth="1"/>
    <col min="10171" max="10171" width="14.42578125" style="68" customWidth="1"/>
    <col min="10172" max="10174" width="17" style="68" customWidth="1"/>
    <col min="10175" max="10175" width="15.42578125" style="68" customWidth="1"/>
    <col min="10176" max="10422" width="9.140625" style="68"/>
    <col min="10423" max="10423" width="6.140625" style="68" customWidth="1"/>
    <col min="10424" max="10424" width="10.140625" style="68" customWidth="1"/>
    <col min="10425" max="10425" width="50.28515625" style="68" customWidth="1"/>
    <col min="10426" max="10426" width="13.42578125" style="68" customWidth="1"/>
    <col min="10427" max="10427" width="14.42578125" style="68" customWidth="1"/>
    <col min="10428" max="10430" width="17" style="68" customWidth="1"/>
    <col min="10431" max="10431" width="15.42578125" style="68" customWidth="1"/>
    <col min="10432" max="10678" width="9.140625" style="68"/>
    <col min="10679" max="10679" width="6.140625" style="68" customWidth="1"/>
    <col min="10680" max="10680" width="10.140625" style="68" customWidth="1"/>
    <col min="10681" max="10681" width="50.28515625" style="68" customWidth="1"/>
    <col min="10682" max="10682" width="13.42578125" style="68" customWidth="1"/>
    <col min="10683" max="10683" width="14.42578125" style="68" customWidth="1"/>
    <col min="10684" max="10686" width="17" style="68" customWidth="1"/>
    <col min="10687" max="10687" width="15.42578125" style="68" customWidth="1"/>
    <col min="10688" max="10934" width="9.140625" style="68"/>
    <col min="10935" max="10935" width="6.140625" style="68" customWidth="1"/>
    <col min="10936" max="10936" width="10.140625" style="68" customWidth="1"/>
    <col min="10937" max="10937" width="50.28515625" style="68" customWidth="1"/>
    <col min="10938" max="10938" width="13.42578125" style="68" customWidth="1"/>
    <col min="10939" max="10939" width="14.42578125" style="68" customWidth="1"/>
    <col min="10940" max="10942" width="17" style="68" customWidth="1"/>
    <col min="10943" max="10943" width="15.42578125" style="68" customWidth="1"/>
    <col min="10944" max="11190" width="9.140625" style="68"/>
    <col min="11191" max="11191" width="6.140625" style="68" customWidth="1"/>
    <col min="11192" max="11192" width="10.140625" style="68" customWidth="1"/>
    <col min="11193" max="11193" width="50.28515625" style="68" customWidth="1"/>
    <col min="11194" max="11194" width="13.42578125" style="68" customWidth="1"/>
    <col min="11195" max="11195" width="14.42578125" style="68" customWidth="1"/>
    <col min="11196" max="11198" width="17" style="68" customWidth="1"/>
    <col min="11199" max="11199" width="15.42578125" style="68" customWidth="1"/>
    <col min="11200" max="11446" width="9.140625" style="68"/>
    <col min="11447" max="11447" width="6.140625" style="68" customWidth="1"/>
    <col min="11448" max="11448" width="10.140625" style="68" customWidth="1"/>
    <col min="11449" max="11449" width="50.28515625" style="68" customWidth="1"/>
    <col min="11450" max="11450" width="13.42578125" style="68" customWidth="1"/>
    <col min="11451" max="11451" width="14.42578125" style="68" customWidth="1"/>
    <col min="11452" max="11454" width="17" style="68" customWidth="1"/>
    <col min="11455" max="11455" width="15.42578125" style="68" customWidth="1"/>
    <col min="11456" max="11702" width="9.140625" style="68"/>
    <col min="11703" max="11703" width="6.140625" style="68" customWidth="1"/>
    <col min="11704" max="11704" width="10.140625" style="68" customWidth="1"/>
    <col min="11705" max="11705" width="50.28515625" style="68" customWidth="1"/>
    <col min="11706" max="11706" width="13.42578125" style="68" customWidth="1"/>
    <col min="11707" max="11707" width="14.42578125" style="68" customWidth="1"/>
    <col min="11708" max="11710" width="17" style="68" customWidth="1"/>
    <col min="11711" max="11711" width="15.42578125" style="68" customWidth="1"/>
    <col min="11712" max="11958" width="9.140625" style="68"/>
    <col min="11959" max="11959" width="6.140625" style="68" customWidth="1"/>
    <col min="11960" max="11960" width="10.140625" style="68" customWidth="1"/>
    <col min="11961" max="11961" width="50.28515625" style="68" customWidth="1"/>
    <col min="11962" max="11962" width="13.42578125" style="68" customWidth="1"/>
    <col min="11963" max="11963" width="14.42578125" style="68" customWidth="1"/>
    <col min="11964" max="11966" width="17" style="68" customWidth="1"/>
    <col min="11967" max="11967" width="15.42578125" style="68" customWidth="1"/>
    <col min="11968" max="12214" width="9.140625" style="68"/>
    <col min="12215" max="12215" width="6.140625" style="68" customWidth="1"/>
    <col min="12216" max="12216" width="10.140625" style="68" customWidth="1"/>
    <col min="12217" max="12217" width="50.28515625" style="68" customWidth="1"/>
    <col min="12218" max="12218" width="13.42578125" style="68" customWidth="1"/>
    <col min="12219" max="12219" width="14.42578125" style="68" customWidth="1"/>
    <col min="12220" max="12222" width="17" style="68" customWidth="1"/>
    <col min="12223" max="12223" width="15.42578125" style="68" customWidth="1"/>
    <col min="12224" max="12470" width="9.140625" style="68"/>
    <col min="12471" max="12471" width="6.140625" style="68" customWidth="1"/>
    <col min="12472" max="12472" width="10.140625" style="68" customWidth="1"/>
    <col min="12473" max="12473" width="50.28515625" style="68" customWidth="1"/>
    <col min="12474" max="12474" width="13.42578125" style="68" customWidth="1"/>
    <col min="12475" max="12475" width="14.42578125" style="68" customWidth="1"/>
    <col min="12476" max="12478" width="17" style="68" customWidth="1"/>
    <col min="12479" max="12479" width="15.42578125" style="68" customWidth="1"/>
    <col min="12480" max="12726" width="9.140625" style="68"/>
    <col min="12727" max="12727" width="6.140625" style="68" customWidth="1"/>
    <col min="12728" max="12728" width="10.140625" style="68" customWidth="1"/>
    <col min="12729" max="12729" width="50.28515625" style="68" customWidth="1"/>
    <col min="12730" max="12730" width="13.42578125" style="68" customWidth="1"/>
    <col min="12731" max="12731" width="14.42578125" style="68" customWidth="1"/>
    <col min="12732" max="12734" width="17" style="68" customWidth="1"/>
    <col min="12735" max="12735" width="15.42578125" style="68" customWidth="1"/>
    <col min="12736" max="12982" width="9.140625" style="68"/>
    <col min="12983" max="12983" width="6.140625" style="68" customWidth="1"/>
    <col min="12984" max="12984" width="10.140625" style="68" customWidth="1"/>
    <col min="12985" max="12985" width="50.28515625" style="68" customWidth="1"/>
    <col min="12986" max="12986" width="13.42578125" style="68" customWidth="1"/>
    <col min="12987" max="12987" width="14.42578125" style="68" customWidth="1"/>
    <col min="12988" max="12990" width="17" style="68" customWidth="1"/>
    <col min="12991" max="12991" width="15.42578125" style="68" customWidth="1"/>
    <col min="12992" max="13238" width="9.140625" style="68"/>
    <col min="13239" max="13239" width="6.140625" style="68" customWidth="1"/>
    <col min="13240" max="13240" width="10.140625" style="68" customWidth="1"/>
    <col min="13241" max="13241" width="50.28515625" style="68" customWidth="1"/>
    <col min="13242" max="13242" width="13.42578125" style="68" customWidth="1"/>
    <col min="13243" max="13243" width="14.42578125" style="68" customWidth="1"/>
    <col min="13244" max="13246" width="17" style="68" customWidth="1"/>
    <col min="13247" max="13247" width="15.42578125" style="68" customWidth="1"/>
    <col min="13248" max="13494" width="9.140625" style="68"/>
    <col min="13495" max="13495" width="6.140625" style="68" customWidth="1"/>
    <col min="13496" max="13496" width="10.140625" style="68" customWidth="1"/>
    <col min="13497" max="13497" width="50.28515625" style="68" customWidth="1"/>
    <col min="13498" max="13498" width="13.42578125" style="68" customWidth="1"/>
    <col min="13499" max="13499" width="14.42578125" style="68" customWidth="1"/>
    <col min="13500" max="13502" width="17" style="68" customWidth="1"/>
    <col min="13503" max="13503" width="15.42578125" style="68" customWidth="1"/>
    <col min="13504" max="13750" width="9.140625" style="68"/>
    <col min="13751" max="13751" width="6.140625" style="68" customWidth="1"/>
    <col min="13752" max="13752" width="10.140625" style="68" customWidth="1"/>
    <col min="13753" max="13753" width="50.28515625" style="68" customWidth="1"/>
    <col min="13754" max="13754" width="13.42578125" style="68" customWidth="1"/>
    <col min="13755" max="13755" width="14.42578125" style="68" customWidth="1"/>
    <col min="13756" max="13758" width="17" style="68" customWidth="1"/>
    <col min="13759" max="13759" width="15.42578125" style="68" customWidth="1"/>
    <col min="13760" max="14006" width="9.140625" style="68"/>
    <col min="14007" max="14007" width="6.140625" style="68" customWidth="1"/>
    <col min="14008" max="14008" width="10.140625" style="68" customWidth="1"/>
    <col min="14009" max="14009" width="50.28515625" style="68" customWidth="1"/>
    <col min="14010" max="14010" width="13.42578125" style="68" customWidth="1"/>
    <col min="14011" max="14011" width="14.42578125" style="68" customWidth="1"/>
    <col min="14012" max="14014" width="17" style="68" customWidth="1"/>
    <col min="14015" max="14015" width="15.42578125" style="68" customWidth="1"/>
    <col min="14016" max="14262" width="9.140625" style="68"/>
    <col min="14263" max="14263" width="6.140625" style="68" customWidth="1"/>
    <col min="14264" max="14264" width="10.140625" style="68" customWidth="1"/>
    <col min="14265" max="14265" width="50.28515625" style="68" customWidth="1"/>
    <col min="14266" max="14266" width="13.42578125" style="68" customWidth="1"/>
    <col min="14267" max="14267" width="14.42578125" style="68" customWidth="1"/>
    <col min="14268" max="14270" width="17" style="68" customWidth="1"/>
    <col min="14271" max="14271" width="15.42578125" style="68" customWidth="1"/>
    <col min="14272" max="14518" width="9.140625" style="68"/>
    <col min="14519" max="14519" width="6.140625" style="68" customWidth="1"/>
    <col min="14520" max="14520" width="10.140625" style="68" customWidth="1"/>
    <col min="14521" max="14521" width="50.28515625" style="68" customWidth="1"/>
    <col min="14522" max="14522" width="13.42578125" style="68" customWidth="1"/>
    <col min="14523" max="14523" width="14.42578125" style="68" customWidth="1"/>
    <col min="14524" max="14526" width="17" style="68" customWidth="1"/>
    <col min="14527" max="14527" width="15.42578125" style="68" customWidth="1"/>
    <col min="14528" max="14774" width="9.140625" style="68"/>
    <col min="14775" max="14775" width="6.140625" style="68" customWidth="1"/>
    <col min="14776" max="14776" width="10.140625" style="68" customWidth="1"/>
    <col min="14777" max="14777" width="50.28515625" style="68" customWidth="1"/>
    <col min="14778" max="14778" width="13.42578125" style="68" customWidth="1"/>
    <col min="14779" max="14779" width="14.42578125" style="68" customWidth="1"/>
    <col min="14780" max="14782" width="17" style="68" customWidth="1"/>
    <col min="14783" max="14783" width="15.42578125" style="68" customWidth="1"/>
    <col min="14784" max="15030" width="9.140625" style="68"/>
    <col min="15031" max="15031" width="6.140625" style="68" customWidth="1"/>
    <col min="15032" max="15032" width="10.140625" style="68" customWidth="1"/>
    <col min="15033" max="15033" width="50.28515625" style="68" customWidth="1"/>
    <col min="15034" max="15034" width="13.42578125" style="68" customWidth="1"/>
    <col min="15035" max="15035" width="14.42578125" style="68" customWidth="1"/>
    <col min="15036" max="15038" width="17" style="68" customWidth="1"/>
    <col min="15039" max="15039" width="15.42578125" style="68" customWidth="1"/>
    <col min="15040" max="15286" width="9.140625" style="68"/>
    <col min="15287" max="15287" width="6.140625" style="68" customWidth="1"/>
    <col min="15288" max="15288" width="10.140625" style="68" customWidth="1"/>
    <col min="15289" max="15289" width="50.28515625" style="68" customWidth="1"/>
    <col min="15290" max="15290" width="13.42578125" style="68" customWidth="1"/>
    <col min="15291" max="15291" width="14.42578125" style="68" customWidth="1"/>
    <col min="15292" max="15294" width="17" style="68" customWidth="1"/>
    <col min="15295" max="15295" width="15.42578125" style="68" customWidth="1"/>
    <col min="15296" max="15542" width="9.140625" style="68"/>
    <col min="15543" max="15543" width="6.140625" style="68" customWidth="1"/>
    <col min="15544" max="15544" width="10.140625" style="68" customWidth="1"/>
    <col min="15545" max="15545" width="50.28515625" style="68" customWidth="1"/>
    <col min="15546" max="15546" width="13.42578125" style="68" customWidth="1"/>
    <col min="15547" max="15547" width="14.42578125" style="68" customWidth="1"/>
    <col min="15548" max="15550" width="17" style="68" customWidth="1"/>
    <col min="15551" max="15551" width="15.42578125" style="68" customWidth="1"/>
    <col min="15552" max="15798" width="9.140625" style="68"/>
    <col min="15799" max="15799" width="6.140625" style="68" customWidth="1"/>
    <col min="15800" max="15800" width="10.140625" style="68" customWidth="1"/>
    <col min="15801" max="15801" width="50.28515625" style="68" customWidth="1"/>
    <col min="15802" max="15802" width="13.42578125" style="68" customWidth="1"/>
    <col min="15803" max="15803" width="14.42578125" style="68" customWidth="1"/>
    <col min="15804" max="15806" width="17" style="68" customWidth="1"/>
    <col min="15807" max="15807" width="15.42578125" style="68" customWidth="1"/>
    <col min="15808" max="16054" width="9.140625" style="68"/>
    <col min="16055" max="16055" width="6.140625" style="68" customWidth="1"/>
    <col min="16056" max="16056" width="10.140625" style="68" customWidth="1"/>
    <col min="16057" max="16057" width="50.28515625" style="68" customWidth="1"/>
    <col min="16058" max="16058" width="13.42578125" style="68" customWidth="1"/>
    <col min="16059" max="16059" width="14.42578125" style="68" customWidth="1"/>
    <col min="16060" max="16062" width="17" style="68" customWidth="1"/>
    <col min="16063" max="16063" width="15.42578125" style="68" customWidth="1"/>
    <col min="16064" max="16384" width="9.140625" style="68"/>
  </cols>
  <sheetData>
    <row r="2" spans="1:13" x14ac:dyDescent="0.3">
      <c r="C2" s="69" t="s">
        <v>55</v>
      </c>
    </row>
    <row r="3" spans="1:13" x14ac:dyDescent="0.3">
      <c r="C3" s="70" t="s">
        <v>56</v>
      </c>
    </row>
    <row r="4" spans="1:13" x14ac:dyDescent="0.3">
      <c r="C4" s="71">
        <v>46203</v>
      </c>
    </row>
    <row r="5" spans="1:13" x14ac:dyDescent="0.3">
      <c r="C5" s="72"/>
    </row>
    <row r="6" spans="1:13" s="74" customFormat="1" x14ac:dyDescent="0.25">
      <c r="A6" s="73" t="s">
        <v>57</v>
      </c>
      <c r="B6" s="73" t="s">
        <v>58</v>
      </c>
      <c r="C6" s="73" t="s">
        <v>59</v>
      </c>
      <c r="D6" s="86">
        <v>46023</v>
      </c>
      <c r="E6" s="86">
        <v>46054</v>
      </c>
      <c r="F6" s="86">
        <v>46082</v>
      </c>
      <c r="G6" s="86" t="s">
        <v>6</v>
      </c>
      <c r="H6" s="86">
        <v>46113</v>
      </c>
      <c r="I6" s="86">
        <v>46143</v>
      </c>
      <c r="J6" s="86">
        <v>46174</v>
      </c>
      <c r="K6" s="86" t="s">
        <v>7</v>
      </c>
      <c r="L6" s="86" t="s">
        <v>19</v>
      </c>
      <c r="M6" s="86">
        <v>46204</v>
      </c>
    </row>
    <row r="7" spans="1:13" x14ac:dyDescent="0.3">
      <c r="A7" s="75">
        <v>1</v>
      </c>
      <c r="B7" s="76" t="s">
        <v>46</v>
      </c>
      <c r="C7" s="77" t="s">
        <v>60</v>
      </c>
      <c r="D7" s="78">
        <v>3268</v>
      </c>
      <c r="E7" s="78">
        <f>'[2]HG LA 31.03'!E7</f>
        <v>3914</v>
      </c>
      <c r="F7" s="78">
        <v>3610</v>
      </c>
      <c r="G7" s="78">
        <f>D7+E7+F7</f>
        <v>10792</v>
      </c>
      <c r="H7" s="78">
        <v>3648</v>
      </c>
      <c r="I7" s="78">
        <v>3762</v>
      </c>
      <c r="J7" s="78">
        <v>3268</v>
      </c>
      <c r="K7" s="78">
        <f>H7+I7+J7</f>
        <v>10678</v>
      </c>
      <c r="L7" s="78">
        <f>G7+K7</f>
        <v>21470</v>
      </c>
      <c r="M7" s="78">
        <v>3344</v>
      </c>
    </row>
    <row r="8" spans="1:13" x14ac:dyDescent="0.3">
      <c r="A8" s="75">
        <v>2</v>
      </c>
      <c r="B8" s="76" t="s">
        <v>61</v>
      </c>
      <c r="C8" s="77" t="s">
        <v>14</v>
      </c>
      <c r="D8" s="78">
        <v>14554</v>
      </c>
      <c r="E8" s="78">
        <f>'[2]HG LA 31.03'!E8</f>
        <v>15618</v>
      </c>
      <c r="F8" s="78">
        <v>15162</v>
      </c>
      <c r="G8" s="78">
        <f t="shared" ref="G8:G21" si="0">D8+E8+F8</f>
        <v>45334</v>
      </c>
      <c r="H8" s="78">
        <v>15390</v>
      </c>
      <c r="I8" s="78">
        <v>15884</v>
      </c>
      <c r="J8" s="78">
        <v>13794</v>
      </c>
      <c r="K8" s="78">
        <f t="shared" ref="K8:K25" si="1">H8+I8+J8</f>
        <v>45068</v>
      </c>
      <c r="L8" s="78">
        <f t="shared" ref="L8:L25" si="2">G8+K8</f>
        <v>90402</v>
      </c>
      <c r="M8" s="78">
        <v>14060</v>
      </c>
    </row>
    <row r="9" spans="1:13" x14ac:dyDescent="0.3">
      <c r="A9" s="75">
        <v>3</v>
      </c>
      <c r="B9" s="79" t="s">
        <v>62</v>
      </c>
      <c r="C9" s="80" t="s">
        <v>63</v>
      </c>
      <c r="D9" s="78">
        <v>1444</v>
      </c>
      <c r="E9" s="78">
        <f>'[2]HG LA 31.03'!E9</f>
        <v>1368</v>
      </c>
      <c r="F9" s="78">
        <v>1482</v>
      </c>
      <c r="G9" s="78">
        <f t="shared" si="0"/>
        <v>4294</v>
      </c>
      <c r="H9" s="78">
        <v>1444</v>
      </c>
      <c r="I9" s="78">
        <v>1520</v>
      </c>
      <c r="J9" s="78">
        <v>1292</v>
      </c>
      <c r="K9" s="78">
        <f t="shared" si="1"/>
        <v>4256</v>
      </c>
      <c r="L9" s="78">
        <f t="shared" si="2"/>
        <v>8550</v>
      </c>
      <c r="M9" s="78">
        <v>1330</v>
      </c>
    </row>
    <row r="10" spans="1:13" x14ac:dyDescent="0.3">
      <c r="A10" s="75">
        <v>4</v>
      </c>
      <c r="B10" s="76" t="s">
        <v>64</v>
      </c>
      <c r="C10" s="77" t="s">
        <v>65</v>
      </c>
      <c r="D10" s="78">
        <v>2014</v>
      </c>
      <c r="E10" s="78">
        <f>'[2]HG LA 31.03'!E10</f>
        <v>2508</v>
      </c>
      <c r="F10" s="78">
        <v>2204</v>
      </c>
      <c r="G10" s="78">
        <f t="shared" si="0"/>
        <v>6726</v>
      </c>
      <c r="H10" s="78">
        <v>2280</v>
      </c>
      <c r="I10" s="78">
        <v>2280</v>
      </c>
      <c r="J10" s="78">
        <v>2204</v>
      </c>
      <c r="K10" s="78">
        <f t="shared" si="1"/>
        <v>6764</v>
      </c>
      <c r="L10" s="78">
        <f t="shared" si="2"/>
        <v>13490</v>
      </c>
      <c r="M10" s="78">
        <v>2090</v>
      </c>
    </row>
    <row r="11" spans="1:13" s="81" customFormat="1" x14ac:dyDescent="0.3">
      <c r="A11" s="75">
        <v>5</v>
      </c>
      <c r="B11" s="76" t="s">
        <v>66</v>
      </c>
      <c r="C11" s="77" t="s">
        <v>67</v>
      </c>
      <c r="D11" s="78">
        <v>1216</v>
      </c>
      <c r="E11" s="78">
        <f>'[2]HG LA 31.03'!E11</f>
        <v>1406</v>
      </c>
      <c r="F11" s="78">
        <v>1292</v>
      </c>
      <c r="G11" s="78">
        <f t="shared" si="0"/>
        <v>3914</v>
      </c>
      <c r="H11" s="78">
        <v>1406</v>
      </c>
      <c r="I11" s="78">
        <v>1368</v>
      </c>
      <c r="J11" s="78">
        <v>1216</v>
      </c>
      <c r="K11" s="78">
        <f t="shared" si="1"/>
        <v>3990</v>
      </c>
      <c r="L11" s="78">
        <f t="shared" si="2"/>
        <v>7904</v>
      </c>
      <c r="M11" s="78">
        <v>1216</v>
      </c>
    </row>
    <row r="12" spans="1:13" s="81" customFormat="1" x14ac:dyDescent="0.3">
      <c r="A12" s="75">
        <v>6</v>
      </c>
      <c r="B12" s="76" t="s">
        <v>68</v>
      </c>
      <c r="C12" s="77" t="s">
        <v>69</v>
      </c>
      <c r="D12" s="78">
        <v>1976</v>
      </c>
      <c r="E12" s="78">
        <f>'[2]HG LA 31.03'!E12</f>
        <v>1976</v>
      </c>
      <c r="F12" s="78">
        <v>1520</v>
      </c>
      <c r="G12" s="78">
        <f t="shared" si="0"/>
        <v>5472</v>
      </c>
      <c r="H12" s="78">
        <v>2090</v>
      </c>
      <c r="I12" s="78">
        <v>1672</v>
      </c>
      <c r="J12" s="78">
        <v>2318</v>
      </c>
      <c r="K12" s="78">
        <f t="shared" si="1"/>
        <v>6080</v>
      </c>
      <c r="L12" s="78">
        <f t="shared" si="2"/>
        <v>11552</v>
      </c>
      <c r="M12" s="78">
        <v>1710</v>
      </c>
    </row>
    <row r="13" spans="1:13" s="81" customFormat="1" x14ac:dyDescent="0.3">
      <c r="A13" s="75">
        <v>7</v>
      </c>
      <c r="B13" s="76" t="s">
        <v>70</v>
      </c>
      <c r="C13" s="77" t="s">
        <v>71</v>
      </c>
      <c r="D13" s="78">
        <v>380</v>
      </c>
      <c r="E13" s="78">
        <f>'[2]HG LA 31.03'!E13</f>
        <v>380</v>
      </c>
      <c r="F13" s="78">
        <v>380</v>
      </c>
      <c r="G13" s="78">
        <f t="shared" si="0"/>
        <v>1140</v>
      </c>
      <c r="H13" s="78">
        <v>380</v>
      </c>
      <c r="I13" s="78">
        <v>418</v>
      </c>
      <c r="J13" s="78">
        <v>342</v>
      </c>
      <c r="K13" s="78">
        <f t="shared" si="1"/>
        <v>1140</v>
      </c>
      <c r="L13" s="78">
        <f t="shared" si="2"/>
        <v>2280</v>
      </c>
      <c r="M13" s="78">
        <v>342</v>
      </c>
    </row>
    <row r="14" spans="1:13" s="81" customFormat="1" ht="33" x14ac:dyDescent="0.3">
      <c r="A14" s="75">
        <v>8</v>
      </c>
      <c r="B14" s="76" t="s">
        <v>72</v>
      </c>
      <c r="C14" s="77" t="s">
        <v>73</v>
      </c>
      <c r="D14" s="78">
        <v>1938</v>
      </c>
      <c r="E14" s="78">
        <f>'[2]HG LA 31.03'!E14</f>
        <v>2850</v>
      </c>
      <c r="F14" s="78">
        <v>3572</v>
      </c>
      <c r="G14" s="78">
        <f t="shared" si="0"/>
        <v>8360</v>
      </c>
      <c r="H14" s="78">
        <v>6498</v>
      </c>
      <c r="I14" s="78">
        <v>3724</v>
      </c>
      <c r="J14" s="78">
        <v>4142</v>
      </c>
      <c r="K14" s="78">
        <f t="shared" si="1"/>
        <v>14364</v>
      </c>
      <c r="L14" s="78">
        <f t="shared" si="2"/>
        <v>22724</v>
      </c>
      <c r="M14" s="78">
        <v>3420</v>
      </c>
    </row>
    <row r="15" spans="1:13" s="81" customFormat="1" x14ac:dyDescent="0.3">
      <c r="A15" s="75">
        <v>9</v>
      </c>
      <c r="B15" s="76" t="s">
        <v>74</v>
      </c>
      <c r="C15" s="77" t="s">
        <v>75</v>
      </c>
      <c r="D15" s="78">
        <v>1292</v>
      </c>
      <c r="E15" s="78">
        <f>'[2]HG LA 31.03'!E15</f>
        <v>1520</v>
      </c>
      <c r="F15" s="78">
        <v>1254</v>
      </c>
      <c r="G15" s="78">
        <f t="shared" si="0"/>
        <v>4066</v>
      </c>
      <c r="H15" s="78">
        <v>1596</v>
      </c>
      <c r="I15" s="78">
        <v>1178</v>
      </c>
      <c r="J15" s="78">
        <v>1520</v>
      </c>
      <c r="K15" s="78">
        <f t="shared" si="1"/>
        <v>4294</v>
      </c>
      <c r="L15" s="78">
        <f t="shared" si="2"/>
        <v>8360</v>
      </c>
      <c r="M15" s="78">
        <v>1254</v>
      </c>
    </row>
    <row r="16" spans="1:13" s="81" customFormat="1" x14ac:dyDescent="0.3">
      <c r="A16" s="75">
        <v>10</v>
      </c>
      <c r="B16" s="79" t="s">
        <v>76</v>
      </c>
      <c r="C16" s="77" t="s">
        <v>77</v>
      </c>
      <c r="D16" s="78">
        <v>4978</v>
      </c>
      <c r="E16" s="78">
        <f>'[2]HG LA 31.03'!E16</f>
        <v>5130</v>
      </c>
      <c r="F16" s="78">
        <v>5168</v>
      </c>
      <c r="G16" s="78">
        <f t="shared" si="0"/>
        <v>15276</v>
      </c>
      <c r="H16" s="78">
        <v>5130</v>
      </c>
      <c r="I16" s="78">
        <v>5358</v>
      </c>
      <c r="J16" s="78">
        <v>4636</v>
      </c>
      <c r="K16" s="78">
        <f t="shared" si="1"/>
        <v>15124</v>
      </c>
      <c r="L16" s="78">
        <f t="shared" si="2"/>
        <v>30400</v>
      </c>
      <c r="M16" s="78">
        <v>4750</v>
      </c>
    </row>
    <row r="17" spans="1:13" s="81" customFormat="1" x14ac:dyDescent="0.3">
      <c r="A17" s="75">
        <v>11</v>
      </c>
      <c r="B17" s="79" t="s">
        <v>78</v>
      </c>
      <c r="C17" s="77" t="s">
        <v>79</v>
      </c>
      <c r="D17" s="78">
        <v>418</v>
      </c>
      <c r="E17" s="78">
        <f>'[2]HG LA 31.03'!E17</f>
        <v>950</v>
      </c>
      <c r="F17" s="78">
        <v>722</v>
      </c>
      <c r="G17" s="78">
        <f t="shared" si="0"/>
        <v>2090</v>
      </c>
      <c r="H17" s="78">
        <v>684</v>
      </c>
      <c r="I17" s="78">
        <v>722</v>
      </c>
      <c r="J17" s="78">
        <v>646</v>
      </c>
      <c r="K17" s="78">
        <f t="shared" si="1"/>
        <v>2052</v>
      </c>
      <c r="L17" s="78">
        <f t="shared" si="2"/>
        <v>4142</v>
      </c>
      <c r="M17" s="78">
        <v>646</v>
      </c>
    </row>
    <row r="18" spans="1:13" x14ac:dyDescent="0.3">
      <c r="A18" s="75">
        <v>12</v>
      </c>
      <c r="B18" s="76" t="s">
        <v>80</v>
      </c>
      <c r="C18" s="77" t="s">
        <v>81</v>
      </c>
      <c r="D18" s="78">
        <v>4218</v>
      </c>
      <c r="E18" s="78">
        <f>'[2]HG LA 31.03'!E18</f>
        <v>4712</v>
      </c>
      <c r="F18" s="78">
        <v>4864</v>
      </c>
      <c r="G18" s="78">
        <f t="shared" si="0"/>
        <v>13794</v>
      </c>
      <c r="H18" s="78">
        <v>4560</v>
      </c>
      <c r="I18" s="78">
        <v>4826</v>
      </c>
      <c r="J18" s="78">
        <v>4180</v>
      </c>
      <c r="K18" s="78">
        <f t="shared" si="1"/>
        <v>13566</v>
      </c>
      <c r="L18" s="78">
        <f t="shared" si="2"/>
        <v>27360</v>
      </c>
      <c r="M18" s="78">
        <v>4256</v>
      </c>
    </row>
    <row r="19" spans="1:13" x14ac:dyDescent="0.3">
      <c r="A19" s="75">
        <v>13</v>
      </c>
      <c r="B19" s="76" t="s">
        <v>82</v>
      </c>
      <c r="C19" s="77" t="s">
        <v>83</v>
      </c>
      <c r="D19" s="78">
        <v>190</v>
      </c>
      <c r="E19" s="78">
        <f>'[2]HG LA 31.03'!E19</f>
        <v>228</v>
      </c>
      <c r="F19" s="78">
        <v>152</v>
      </c>
      <c r="G19" s="78">
        <f t="shared" si="0"/>
        <v>570</v>
      </c>
      <c r="H19" s="78">
        <v>342</v>
      </c>
      <c r="I19" s="78">
        <v>190</v>
      </c>
      <c r="J19" s="78">
        <v>228</v>
      </c>
      <c r="K19" s="78">
        <f t="shared" si="1"/>
        <v>760</v>
      </c>
      <c r="L19" s="78">
        <f t="shared" si="2"/>
        <v>1330</v>
      </c>
      <c r="M19" s="78">
        <v>190</v>
      </c>
    </row>
    <row r="20" spans="1:13" x14ac:dyDescent="0.3">
      <c r="A20" s="75">
        <v>14</v>
      </c>
      <c r="B20" s="76" t="s">
        <v>84</v>
      </c>
      <c r="C20" s="77" t="s">
        <v>85</v>
      </c>
      <c r="D20" s="78">
        <v>2888</v>
      </c>
      <c r="E20" s="78">
        <f>'[2]HG LA 31.03'!E20</f>
        <v>3078</v>
      </c>
      <c r="F20" s="78">
        <v>3724</v>
      </c>
      <c r="G20" s="78">
        <f t="shared" si="0"/>
        <v>9690</v>
      </c>
      <c r="H20" s="78">
        <v>3040</v>
      </c>
      <c r="I20" s="78">
        <v>3230</v>
      </c>
      <c r="J20" s="78">
        <v>3040</v>
      </c>
      <c r="K20" s="78">
        <f t="shared" si="1"/>
        <v>9310</v>
      </c>
      <c r="L20" s="78">
        <f t="shared" si="2"/>
        <v>19000</v>
      </c>
      <c r="M20" s="78">
        <v>2926</v>
      </c>
    </row>
    <row r="21" spans="1:13" ht="49.5" x14ac:dyDescent="0.3">
      <c r="A21" s="75">
        <v>15</v>
      </c>
      <c r="B21" s="82" t="s">
        <v>86</v>
      </c>
      <c r="C21" s="83" t="s">
        <v>87</v>
      </c>
      <c r="D21" s="78">
        <v>988</v>
      </c>
      <c r="E21" s="78">
        <f>'[2]HG LA 31.03'!E21</f>
        <v>988</v>
      </c>
      <c r="F21" s="78">
        <v>836</v>
      </c>
      <c r="G21" s="78">
        <f t="shared" si="0"/>
        <v>2812</v>
      </c>
      <c r="H21" s="78">
        <v>1140</v>
      </c>
      <c r="I21" s="78">
        <v>988</v>
      </c>
      <c r="J21" s="78">
        <v>912</v>
      </c>
      <c r="K21" s="78">
        <f t="shared" si="1"/>
        <v>3040</v>
      </c>
      <c r="L21" s="78">
        <f t="shared" si="2"/>
        <v>5852</v>
      </c>
      <c r="M21" s="78">
        <v>912</v>
      </c>
    </row>
    <row r="22" spans="1:13" x14ac:dyDescent="0.3">
      <c r="A22" s="75">
        <v>16</v>
      </c>
      <c r="B22" s="76" t="s">
        <v>88</v>
      </c>
      <c r="C22" s="83" t="s">
        <v>34</v>
      </c>
      <c r="D22" s="78"/>
      <c r="E22" s="78"/>
      <c r="F22" s="78"/>
      <c r="G22" s="78"/>
      <c r="H22" s="78"/>
      <c r="I22" s="78"/>
      <c r="J22" s="78">
        <v>1786</v>
      </c>
      <c r="K22" s="78">
        <f t="shared" si="1"/>
        <v>1786</v>
      </c>
      <c r="L22" s="78">
        <f t="shared" si="2"/>
        <v>1786</v>
      </c>
      <c r="M22" s="78">
        <v>1634</v>
      </c>
    </row>
    <row r="23" spans="1:13" x14ac:dyDescent="0.3">
      <c r="A23" s="75">
        <v>17</v>
      </c>
      <c r="B23" s="76" t="s">
        <v>89</v>
      </c>
      <c r="C23" s="83" t="s">
        <v>90</v>
      </c>
      <c r="D23" s="78"/>
      <c r="E23" s="78"/>
      <c r="F23" s="78"/>
      <c r="G23" s="78"/>
      <c r="H23" s="78"/>
      <c r="I23" s="78">
        <v>0</v>
      </c>
      <c r="J23" s="78">
        <v>1786</v>
      </c>
      <c r="K23" s="78">
        <f t="shared" si="1"/>
        <v>1786</v>
      </c>
      <c r="L23" s="78">
        <f t="shared" si="2"/>
        <v>1786</v>
      </c>
      <c r="M23" s="78">
        <v>1634</v>
      </c>
    </row>
    <row r="24" spans="1:13" x14ac:dyDescent="0.3">
      <c r="A24" s="75">
        <v>18</v>
      </c>
      <c r="B24" s="76" t="s">
        <v>91</v>
      </c>
      <c r="C24" s="83" t="s">
        <v>92</v>
      </c>
      <c r="D24" s="78"/>
      <c r="E24" s="78"/>
      <c r="F24" s="78"/>
      <c r="G24" s="78"/>
      <c r="H24" s="78"/>
      <c r="I24" s="78">
        <v>0</v>
      </c>
      <c r="J24" s="78">
        <v>1786</v>
      </c>
      <c r="K24" s="78">
        <f t="shared" si="1"/>
        <v>1786</v>
      </c>
      <c r="L24" s="78">
        <f t="shared" si="2"/>
        <v>1786</v>
      </c>
      <c r="M24" s="78">
        <v>1634</v>
      </c>
    </row>
    <row r="25" spans="1:13" x14ac:dyDescent="0.3">
      <c r="A25" s="75">
        <v>19</v>
      </c>
      <c r="B25" s="76" t="s">
        <v>93</v>
      </c>
      <c r="C25" s="83" t="s">
        <v>94</v>
      </c>
      <c r="D25" s="78"/>
      <c r="E25" s="78"/>
      <c r="F25" s="78"/>
      <c r="G25" s="78"/>
      <c r="H25" s="78"/>
      <c r="I25" s="78">
        <v>0</v>
      </c>
      <c r="J25" s="78">
        <v>1786</v>
      </c>
      <c r="K25" s="78">
        <f t="shared" si="1"/>
        <v>1786</v>
      </c>
      <c r="L25" s="78">
        <f t="shared" si="2"/>
        <v>1786</v>
      </c>
      <c r="M25" s="78">
        <v>1634</v>
      </c>
    </row>
    <row r="26" spans="1:13" s="85" customFormat="1" x14ac:dyDescent="0.25">
      <c r="A26" s="84"/>
      <c r="B26" s="84"/>
      <c r="C26" s="84" t="s">
        <v>15</v>
      </c>
      <c r="D26" s="84">
        <f t="shared" ref="D26:F26" si="3">SUM(D7:D21)</f>
        <v>41762</v>
      </c>
      <c r="E26" s="84">
        <f t="shared" si="3"/>
        <v>46626</v>
      </c>
      <c r="F26" s="84">
        <f t="shared" si="3"/>
        <v>45942</v>
      </c>
      <c r="G26" s="84">
        <f>SUM(G7:G21)</f>
        <v>134330</v>
      </c>
      <c r="H26" s="84">
        <f t="shared" ref="H26:I26" si="4">SUM(H7:H21)</f>
        <v>49628</v>
      </c>
      <c r="I26" s="84">
        <f t="shared" si="4"/>
        <v>47120</v>
      </c>
      <c r="J26" s="84">
        <f>SUM(J7:J25)</f>
        <v>50882</v>
      </c>
      <c r="K26" s="84">
        <f>SUM(K7:K25)</f>
        <v>147630</v>
      </c>
      <c r="L26" s="84">
        <f>SUM(L7:L25)</f>
        <v>281960</v>
      </c>
      <c r="M26" s="84">
        <f>SUM(M7:M25)</f>
        <v>48982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AHM</vt:lpstr>
      <vt:lpstr>TESTARE GENETICA</vt:lpstr>
      <vt:lpstr>PET-CT</vt:lpstr>
      <vt:lpstr>HG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2026-06-30T11:14:39Z</dcterms:created>
  <dcterms:modified xsi:type="dcterms:W3CDTF">2026-06-30T11:18:08Z</dcterms:modified>
</cp:coreProperties>
</file>